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300" windowHeight="11016"/>
  </bookViews>
  <sheets>
    <sheet name="прил1" sheetId="18" r:id="rId1"/>
    <sheet name="прил2" sheetId="19" r:id="rId2"/>
    <sheet name="прил 3" sheetId="21" r:id="rId3"/>
    <sheet name="прил 4" sheetId="54" r:id="rId4"/>
    <sheet name="прил5" sheetId="55" r:id="rId5"/>
    <sheet name="прил6" sheetId="42" r:id="rId6"/>
    <sheet name="прил7" sheetId="43" r:id="rId7"/>
    <sheet name="прил8" sheetId="56" r:id="rId8"/>
    <sheet name="прил9" sheetId="57" r:id="rId9"/>
    <sheet name="прил10" sheetId="52" r:id="rId10"/>
    <sheet name="прил11" sheetId="53" r:id="rId11"/>
    <sheet name="прил 12" sheetId="48" r:id="rId12"/>
    <sheet name="прил 13" sheetId="49" r:id="rId13"/>
  </sheets>
  <definedNames>
    <definedName name="_xlnm._FilterDatabase" localSheetId="3" hidden="1">'прил 4'!$A$19:$G$698</definedName>
    <definedName name="_xlnm._FilterDatabase" localSheetId="4" hidden="1">прил5!$A$18:$F$564</definedName>
    <definedName name="_xlnm._FilterDatabase" localSheetId="5" hidden="1">прил6!$A$19:$AB$69</definedName>
    <definedName name="_xlnm._FilterDatabase" localSheetId="6" hidden="1">прил7!$A$20:$I$65</definedName>
    <definedName name="_xlnm._FilterDatabase" localSheetId="7" hidden="1">прил8!$A$18:$AB$703</definedName>
    <definedName name="_xlnm._FilterDatabase" localSheetId="8" hidden="1">прил9!$A$19:$I$591</definedName>
    <definedName name="_xlnm.Print_Titles" localSheetId="2">'прил 3'!$20:$21</definedName>
    <definedName name="_xlnm.Print_Titles" localSheetId="3">'прил 4'!$17:$19</definedName>
    <definedName name="_xlnm.Print_Titles" localSheetId="0">прил1!$20:$20</definedName>
    <definedName name="_xlnm.Print_Titles" localSheetId="1">прил2!$18:$19</definedName>
    <definedName name="_xlnm.Print_Titles" localSheetId="4">прил5!$16:$18</definedName>
    <definedName name="_xlnm.Print_Titles" localSheetId="5">прил6!$17:$19</definedName>
    <definedName name="_xlnm.Print_Titles" localSheetId="6">прил7!$18:$20</definedName>
    <definedName name="_xlnm.Print_Titles" localSheetId="7">прил8!$16:$18</definedName>
    <definedName name="_xlnm.Print_Titles" localSheetId="8">прил9!$16:$18</definedName>
    <definedName name="к_Решению_Думы__О_бюджете_Черемховского" localSheetId="11">#REF!</definedName>
    <definedName name="к_Решению_Думы__О_бюджете_Черемховского" localSheetId="12">#REF!</definedName>
    <definedName name="к_Решению_Думы__О_бюджете_Черемховского" localSheetId="9">#REF!</definedName>
    <definedName name="к_Решению_Думы__О_бюджете_Черемховского" localSheetId="10">#REF!</definedName>
    <definedName name="к_Решению_Думы__О_бюджете_Черемховского" localSheetId="5">#REF!</definedName>
    <definedName name="к_Решению_Думы__О_бюджете_Черемховского" localSheetId="6">#REF!</definedName>
    <definedName name="к_Решению_Думы__О_бюджете_Черемховского">#REF!</definedName>
    <definedName name="_xlnm.Print_Area" localSheetId="11">'прил 12'!$A$1:$C$42</definedName>
    <definedName name="_xlnm.Print_Area" localSheetId="12">'прил 13'!$A$1:$D$43</definedName>
    <definedName name="_xlnm.Print_Area" localSheetId="2">'прил 3'!$A$1:$D$60</definedName>
    <definedName name="_xlnm.Print_Area" localSheetId="0">прил1!$A$1:$C$83</definedName>
    <definedName name="_xlnm.Print_Area" localSheetId="9">прил10!$A$1:$E$43</definedName>
    <definedName name="_xlnm.Print_Area" localSheetId="10">прил11!$A$1:$E$38</definedName>
    <definedName name="_xlnm.Print_Area" localSheetId="1">прил2!$A$1:$D$85</definedName>
    <definedName name="_xlnm.Print_Area" localSheetId="5">прил6!$A$1:$D$71</definedName>
    <definedName name="_xlnm.Print_Area" localSheetId="6">прил7!$A$1:$E$68</definedName>
  </definedNames>
  <calcPr calcId="124519"/>
</workbook>
</file>

<file path=xl/calcChain.xml><?xml version="1.0" encoding="utf-8"?>
<calcChain xmlns="http://schemas.openxmlformats.org/spreadsheetml/2006/main">
  <c r="C25" i="48"/>
  <c r="D30" i="49"/>
  <c r="D34"/>
  <c r="C30"/>
  <c r="C34"/>
  <c r="C29" i="48"/>
  <c r="C33"/>
  <c r="D37" i="43"/>
  <c r="D31"/>
  <c r="D29"/>
  <c r="D21"/>
  <c r="D39"/>
  <c r="D33"/>
  <c r="D37" i="42"/>
  <c r="D33"/>
  <c r="D31"/>
  <c r="D20"/>
  <c r="D50"/>
  <c r="D43"/>
  <c r="D55"/>
  <c r="H591" i="57"/>
  <c r="G591"/>
  <c r="F564" i="55"/>
  <c r="E564"/>
  <c r="C76" i="18"/>
  <c r="C65"/>
  <c r="C53"/>
  <c r="C46"/>
  <c r="C23" i="53"/>
  <c r="C32"/>
  <c r="C31"/>
  <c r="C30"/>
  <c r="C29"/>
  <c r="C27"/>
  <c r="C26"/>
  <c r="C24"/>
  <c r="C22"/>
  <c r="C21"/>
  <c r="C57" i="18"/>
  <c r="D64" i="19"/>
  <c r="C64"/>
  <c r="C56" i="18"/>
  <c r="C79"/>
  <c r="C47"/>
  <c r="C35"/>
  <c r="C34" i="53" l="1"/>
  <c r="E34"/>
  <c r="D34"/>
  <c r="E39" i="52"/>
  <c r="D39"/>
  <c r="C39"/>
  <c r="C38" i="49" l="1"/>
  <c r="C37" s="1"/>
  <c r="C36" s="1"/>
  <c r="C35" s="1"/>
  <c r="D33"/>
  <c r="D32" s="1"/>
  <c r="D31" s="1"/>
  <c r="C33"/>
  <c r="C32" s="1"/>
  <c r="C31" s="1"/>
  <c r="D29"/>
  <c r="D28" s="1"/>
  <c r="D27" s="1"/>
  <c r="C29"/>
  <c r="C28" s="1"/>
  <c r="C27" s="1"/>
  <c r="D24"/>
  <c r="D21" s="1"/>
  <c r="C24"/>
  <c r="C21" s="1"/>
  <c r="D19"/>
  <c r="D18" s="1"/>
  <c r="C19"/>
  <c r="C18" s="1"/>
  <c r="C37" i="48"/>
  <c r="C36" s="1"/>
  <c r="C35" s="1"/>
  <c r="C34" s="1"/>
  <c r="C32"/>
  <c r="C31" s="1"/>
  <c r="C30" s="1"/>
  <c r="C28"/>
  <c r="C27" s="1"/>
  <c r="C26" s="1"/>
  <c r="C23"/>
  <c r="C21"/>
  <c r="C20" s="1"/>
  <c r="C18"/>
  <c r="C17" s="1"/>
  <c r="C26" i="49" l="1"/>
  <c r="C17" s="1"/>
  <c r="D26"/>
  <c r="D17" s="1"/>
  <c r="C16" i="48"/>
  <c r="E62" i="43" l="1"/>
  <c r="D62"/>
  <c r="E60"/>
  <c r="D60"/>
  <c r="E58"/>
  <c r="D58"/>
  <c r="E56"/>
  <c r="D56"/>
  <c r="E51"/>
  <c r="D51"/>
  <c r="E49"/>
  <c r="D49"/>
  <c r="E46"/>
  <c r="D46"/>
  <c r="E39"/>
  <c r="E37"/>
  <c r="E33"/>
  <c r="E31"/>
  <c r="E29"/>
  <c r="E21"/>
  <c r="D66" i="42"/>
  <c r="D64"/>
  <c r="D62"/>
  <c r="D60"/>
  <c r="D53"/>
  <c r="D41"/>
  <c r="D29"/>
  <c r="C26" i="18"/>
  <c r="C30"/>
  <c r="D69" i="42" l="1"/>
  <c r="E65" i="43"/>
  <c r="D65"/>
  <c r="C57" i="19"/>
  <c r="C23" i="18"/>
  <c r="D40" i="19" l="1"/>
  <c r="D65"/>
  <c r="D63"/>
  <c r="D58"/>
  <c r="D56"/>
  <c r="D53"/>
  <c r="D49"/>
  <c r="D42"/>
  <c r="D37"/>
  <c r="D35"/>
  <c r="D33"/>
  <c r="D31"/>
  <c r="D29"/>
  <c r="D25"/>
  <c r="D23"/>
  <c r="D21"/>
  <c r="C65"/>
  <c r="C63"/>
  <c r="C58"/>
  <c r="C56"/>
  <c r="C53"/>
  <c r="C49"/>
  <c r="C42"/>
  <c r="C40"/>
  <c r="C37"/>
  <c r="C35"/>
  <c r="C33"/>
  <c r="C31"/>
  <c r="C29"/>
  <c r="C25"/>
  <c r="C23"/>
  <c r="C21"/>
  <c r="C24" i="18"/>
  <c r="C77"/>
  <c r="D52" i="19" l="1"/>
  <c r="D51" s="1"/>
  <c r="C52"/>
  <c r="C51" s="1"/>
  <c r="C20"/>
  <c r="D20"/>
  <c r="C44" i="18"/>
  <c r="C39"/>
  <c r="C33"/>
  <c r="D67" i="19" l="1"/>
  <c r="C67"/>
  <c r="C75" i="18" l="1"/>
  <c r="C70"/>
  <c r="C62"/>
  <c r="C50"/>
  <c r="C38"/>
  <c r="C31"/>
  <c r="C22"/>
  <c r="C61" l="1"/>
  <c r="C60" s="1"/>
  <c r="C21" l="1"/>
  <c r="C81" s="1"/>
</calcChain>
</file>

<file path=xl/sharedStrings.xml><?xml version="1.0" encoding="utf-8"?>
<sst xmlns="http://schemas.openxmlformats.org/spreadsheetml/2006/main" count="8049" uniqueCount="809">
  <si>
    <t>Ю.Н. Гайдук</t>
  </si>
  <si>
    <t>Наименование</t>
  </si>
  <si>
    <t>Начальник финансового управления</t>
  </si>
  <si>
    <t>(тыс. рублей)</t>
  </si>
  <si>
    <t>Код бюджетной классификации Российской Федерации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</si>
  <si>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</si>
  <si>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</si>
  <si>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</si>
  <si>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</si>
  <si>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</si>
  <si>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</si>
  <si>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</si>
  <si>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</si>
  <si>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</si>
  <si>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</si>
  <si>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</si>
  <si>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</si>
  <si>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</si>
  <si>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</si>
  <si>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</si>
  <si>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</si>
  <si>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</si>
  <si>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</si>
  <si>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</si>
  <si>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</si>
  <si>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</si>
  <si>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</si>
  <si>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</si>
  <si>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</si>
  <si>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</si>
  <si>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</si>
  <si>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</si>
  <si>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</si>
  <si>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</si>
  <si>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 xml:space="preserve">Плата за выбросы загрязняющих веществ в атмосферный воздух стационарными объектами </t>
  </si>
  <si>
    <t>000 1 12 01010 01 0000 120</t>
  </si>
  <si>
    <t>Плата за сбросы загрязняющих веществ в водные объекты</t>
  </si>
  <si>
    <t>000 1 12 01030 01 0000 120</t>
  </si>
  <si>
    <t>ДОХОДЫ ОТ ОКАЗАНИЯ ПЛАТНЫХ УСЛУГ (РАБОТ) И КОМПЕНСАЦИИ ЗАТРАТ ГОСУДАРСТВА</t>
  </si>
  <si>
    <t>000 1 13 00000 00 0000 000</t>
  </si>
  <si>
    <t>000 113 01000 00 0000 130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</si>
  <si>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</si>
  <si>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</si>
  <si>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</si>
  <si>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</si>
  <si>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</si>
  <si>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</si>
  <si>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</si>
  <si>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</si>
  <si>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</si>
  <si>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</si>
  <si>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</si>
  <si>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Суммы по искам о возмещении вреда, причиненного окружающей среде</t>
  </si>
  <si>
    <t>Денежные взыскания (штрафы) за нарушение законодательства РФ об административных правонарушениях, предусмотренные статьей 20.25 Кодекса РФ об административных правонарушений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</si>
  <si>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</si>
  <si>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</si>
  <si>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</si>
  <si>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</si>
  <si>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</si>
  <si>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</si>
  <si>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</si>
  <si>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</si>
  <si>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ДОТАЦИИИ БЮДЖЕТАМ БЮДЖЕТНОЙ СИСТЕМЫ РФ</t>
  </si>
  <si>
    <t>СУБСИДИИ БЮДЖЕТАМ БЮДЖЕТНОЙ СИСТЕМЫ РФ (межбюджетные субсидии)</t>
  </si>
  <si>
    <t>Прочие субсидии</t>
  </si>
  <si>
    <t>СУБВЕНЦИИ БЮДЖЕТАМ БЮДЖЕТНОЙ СИСТЕМЫ РФ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</si>
  <si>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</si>
  <si>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</si>
  <si>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</t>
  </si>
  <si>
    <t>ИНЫЕ МЕЖБЮДЖЕТНЫЕ ТРАНСФЕРТЫ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</si>
  <si>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</si>
  <si>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</si>
  <si>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</si>
  <si>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Возврат остатков субсидий и субвенций из бюджетов муниципальных районов</t>
  </si>
  <si>
    <t>ИТОГО ДОХОДОВ</t>
  </si>
  <si>
    <t>Прогноз на</t>
  </si>
  <si>
    <t>Код бюджетной классификации РФ</t>
  </si>
  <si>
    <t>Наименование главного администратора доходов районного бюджета</t>
  </si>
  <si>
    <t>главного администратора доходов</t>
  </si>
  <si>
    <t>доходов районного бюджета</t>
  </si>
  <si>
    <t>1 16 90050 05 0000 140</t>
  </si>
  <si>
    <t>Перечень главных администраторов доходов бюджета Черемховского районного муниципального образования - органов местного самоуправления Черемховского районного муниципального образования</t>
  </si>
  <si>
    <t>Отдел по культуре и библиотечному обслуживанию администрации Черемховского районного муниципального образования</t>
  </si>
  <si>
    <t>1 13 01995 05 0000 130</t>
  </si>
  <si>
    <t>1 17 01050 05 0000 180</t>
  </si>
  <si>
    <t>Невыясненные поступления, зачисляемые в бюджеты муниципальных районов</t>
  </si>
  <si>
    <t>Отдел образования администрации Черемховского районного муниципального образования</t>
  </si>
  <si>
    <t>Финансовое управление Администрации Черемховского районного муниципального образования</t>
  </si>
  <si>
    <t>Комитет по управлению муниципальным имуществом Черемховского районного муниципального образования</t>
  </si>
  <si>
    <t>1 11 05013 05 0000 120</t>
  </si>
  <si>
    <t>1 11 05035 05 0000 120</t>
  </si>
  <si>
    <t>1 14 06013 05 0000 430</t>
  </si>
  <si>
    <t>Администрация Черемховского районного муниципального образования</t>
  </si>
  <si>
    <t>Управление жилищно-коммунального хозяйства, строительства, транспорта, связи, экологии администрации Черемховского районного муниципального образования</t>
  </si>
  <si>
    <t>Иные доходы бюджета Черемховского районного муниципального образования, администрирование которых может осуществляться главными администраторами доходов бюджета Черемховского районного муниципального образования в пределах их компетенции</t>
  </si>
  <si>
    <t>2 00 00000 00 0000 000</t>
  </si>
  <si>
    <r>
      <t>Безвозмездные поступления</t>
    </r>
    <r>
      <rPr>
        <b/>
        <sz val="11"/>
        <color indexed="8"/>
        <rFont val="Times New Roman"/>
        <family val="1"/>
        <charset val="204"/>
      </rPr>
      <t>*(1), *(2)</t>
    </r>
  </si>
  <si>
    <t>*(1) В части доходов, зачисляемых в бюджет Черемховского районного муниципального образования;</t>
  </si>
  <si>
    <t xml:space="preserve">                   Ю.Н. Гайдук</t>
  </si>
  <si>
    <t xml:space="preserve">Прогнозируемые доходы бюджета Черемховского районного муниципального образования на 2019 год </t>
  </si>
  <si>
    <t xml:space="preserve">Прогноз на 2019 год </t>
  </si>
  <si>
    <t>ЗАДОЛЖЕННОСТЬ И ПЕРЕРАСЧЕТЫ ПО ОТМЕНЕННЫМ НАЛОГАМ, СБОРАМ И ИНЫМ ОБЯЗАТЕЛЬНЫМ ПЛАТЕЖАМ</t>
  </si>
  <si>
    <t>000 1 09 00000 00 0000 000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</si>
  <si>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</si>
  <si>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</si>
  <si>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</si>
  <si>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</si>
  <si>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Прочие доходы от компенсации затрат бюджетов муниципальных районов</t>
  </si>
  <si>
    <t>000 113 02000 00 0000 130</t>
  </si>
  <si>
    <t xml:space="preserve">Доходы от оказания платных услуг (работ) </t>
  </si>
  <si>
    <t>Доходы от компенсации затрат государства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</si>
  <si>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</si>
  <si>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</si>
  <si>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000 1 09 06000 02 0000 110</t>
  </si>
  <si>
    <t>Прочие налоги и сборы (по отмененным налогам и сборам субъектов Российской Федерации)</t>
  </si>
  <si>
    <t>000 1 16 03000 00 0000 140</t>
  </si>
  <si>
    <t>000 1 16 25000 00 0000 140</t>
  </si>
  <si>
    <t>000 1 16 28000 00 0000 140</t>
  </si>
  <si>
    <t>000 1 16 35000 00 0000 140</t>
  </si>
  <si>
    <t>000 1 16 90000 00 0000 140</t>
  </si>
  <si>
    <t>000 1 16 43000 00 0000 140</t>
  </si>
  <si>
    <t>Прочие поступления от денежных взысканий (штрафов) и иных сумм в возмещение ущерба</t>
  </si>
  <si>
    <t>000 2 02 00000 00 0000 000</t>
  </si>
  <si>
    <t>000 2 02 10000 00 0000 150</t>
  </si>
  <si>
    <t>000 2 02 20000 00 0000 150</t>
  </si>
  <si>
    <t>000 2 02 30000 00 0000 150</t>
  </si>
  <si>
    <t>Дотации бюджетам на выравнивание бюджетной обеспеченности</t>
  </si>
  <si>
    <t>000 2 02 15001 00 0000 150</t>
  </si>
  <si>
    <t>000 2 02 15002 00 0000 150</t>
  </si>
  <si>
    <t>000 2 02 29999 00 0000 150</t>
  </si>
  <si>
    <t>000 2 02 30022 00 0000 150</t>
  </si>
  <si>
    <t>000 2 02 30024 00 0000 150</t>
  </si>
  <si>
    <t>000 2 02 35120 00 0000 150</t>
  </si>
  <si>
    <t>000 2 02 39999 00 0000 150</t>
  </si>
  <si>
    <t>000 2 02 40000 00 0000 150</t>
  </si>
  <si>
    <t>000 2 02 40014 00 0000 150</t>
  </si>
  <si>
    <t>Дотации бюджетам на поддержку мер  по обеспечению сбалансированности  бюджетов</t>
  </si>
  <si>
    <t>Субвенции местным бюджетам на выполнение передаваемых полномочий субъектов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</si>
  <si>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</si>
  <si>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113 02995 05 0000 130</t>
  </si>
  <si>
    <t xml:space="preserve">113 02995 05 0000 130 </t>
  </si>
  <si>
    <t xml:space="preserve">Прогнозируемые доходы бюджета Черемховского районного муниципального образования на плановый период 2020 и 2021 годов 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</si>
  <si>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</si>
  <si>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*(2)Администрирование поступлений по всем подгруппам, статьям, подстатьям, элементам соответствующей группы кода вида доходов и кодам подвидов доходов, осуществляется главным администратором, указанным в группировочном коде бюджетной классификации.</t>
  </si>
  <si>
    <t>ВОЗВРАТ ОТСТАКОВ СУБСИДИЙ И СУБВЕНЦИЙ</t>
  </si>
  <si>
    <t>000 2 19 00000 00 0000 000</t>
  </si>
  <si>
    <t>000 2 19 60010 05 0000 150</t>
  </si>
  <si>
    <t>000 2 07 05020 00 0000 150</t>
  </si>
  <si>
    <t>000 1 05 04000 02 0000 110</t>
  </si>
  <si>
    <t>Налог, взимаемый в связи с применением патентной системы налогообложения</t>
  </si>
  <si>
    <t>Наименование показателя</t>
  </si>
  <si>
    <t>Код</t>
  </si>
  <si>
    <t xml:space="preserve">Сумма, тыс. руб. </t>
  </si>
  <si>
    <t>Дошкольное образование</t>
  </si>
  <si>
    <t>Профессиональная подготовка, переподготовка и повышение квалификации</t>
  </si>
  <si>
    <t>Общее образование</t>
  </si>
  <si>
    <t>Охрана семьи и детства</t>
  </si>
  <si>
    <t>Дополнительное образование детей</t>
  </si>
  <si>
    <t>Другие вопросы в области образования</t>
  </si>
  <si>
    <t>Молодежная политика</t>
  </si>
  <si>
    <t>Культура</t>
  </si>
  <si>
    <t>Другие вопросы в области культуры, кинематографии</t>
  </si>
  <si>
    <t>Другие общегосударственные вопросы</t>
  </si>
  <si>
    <t>Другие вопросы в области охраны окружающей среды</t>
  </si>
  <si>
    <t>Сельское хозяйство и рыболовство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</si>
  <si>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</si>
  <si>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</si>
  <si>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</si>
  <si>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</si>
  <si>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внутреннего и муниципального долга</t>
  </si>
  <si>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</si>
  <si>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</si>
  <si>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национальной экономики</t>
  </si>
  <si>
    <t>Жилищное хозяйство</t>
  </si>
  <si>
    <t>Периодическая печать и издательства</t>
  </si>
  <si>
    <t>Пенсионное обеспечение</t>
  </si>
  <si>
    <t>Функционирование высшего должностного лица субъекта Российской Федерации и муниципального образования</t>
  </si>
  <si>
    <t>Судебная система</t>
  </si>
  <si>
    <t>Дорожное хозяйство (дорожные фонды)</t>
  </si>
  <si>
    <t>Благоустройство</t>
  </si>
  <si>
    <t>Другие вопросы в области национальной безопасности и правоохранительной деятельности</t>
  </si>
  <si>
    <t>Физическая культура</t>
  </si>
  <si>
    <t>Другие вопросы в области здравоохранения</t>
  </si>
  <si>
    <t>Другие вопросы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</si>
  <si>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</si>
  <si>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проведения выборов и референдумов</t>
  </si>
  <si>
    <t>Резервные фонды</t>
  </si>
  <si>
    <t>Мобилизационная подготовка экономики</t>
  </si>
  <si>
    <t>ИТОГО</t>
  </si>
  <si>
    <t>Распределение бюджетных ассигнований по разделам, подразделам классификации расходов бюджетов на 2019 год</t>
  </si>
  <si>
    <t>раздела</t>
  </si>
  <si>
    <t>подраздела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</si>
  <si>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</si>
  <si>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</si>
  <si>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</si>
  <si>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</si>
  <si>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</si>
  <si>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</si>
  <si>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</si>
  <si>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</si>
  <si>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</si>
  <si>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</si>
  <si>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</si>
  <si>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</si>
  <si>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</si>
  <si>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</si>
  <si>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 xml:space="preserve">Начальник финансового управления </t>
  </si>
  <si>
    <t>Распределение бюджетных ассигнований по разделам, подразделам классификации расходов бюджетов на плановый период 2020 и 2021 годов</t>
  </si>
  <si>
    <t>Сумма, тыс.руб.</t>
  </si>
  <si>
    <t>(тыс.рублей)</t>
  </si>
  <si>
    <t>Источники внутреннего финансирования дефицита бюджета Черемховского районного муниципального образования на 2019 год</t>
  </si>
  <si>
    <t>Сумма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</si>
  <si>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</si>
  <si>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</si>
  <si>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</si>
  <si>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</si>
  <si>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</si>
  <si>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</si>
  <si>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Получение кредитов от кредитных организаций бюджетами муниципальных районов в валюте Российской Федерации</t>
  </si>
  <si>
    <t>910 01 02 00 00 05 0000 710</t>
  </si>
  <si>
    <r>
      <t>Бюджетные кредиты от других бюджетов бюджетной системы Российской Федерации</t>
    </r>
    <r>
      <rPr>
        <b/>
        <sz val="12"/>
        <color indexed="10"/>
        <rFont val="Times New Roman"/>
        <family val="1"/>
        <charset val="204"/>
      </rPr>
      <t xml:space="preserve"> </t>
    </r>
  </si>
  <si>
    <t>910 01 03 00 00 00 0000 000</t>
  </si>
  <si>
    <t>Получение кредитов от других бюджетов бюджетной системы Российской Федерации  в валюте Российской Федерации</t>
  </si>
  <si>
    <t>910 01 03 01 00 00 0000700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</si>
  <si>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</si>
  <si>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</si>
  <si>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</si>
  <si>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</si>
  <si>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</si>
  <si>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910 01 03 01 00 05 0000 810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</si>
  <si>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</si>
  <si>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</si>
  <si>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</si>
  <si>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</si>
  <si>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</si>
  <si>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</si>
  <si>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Увеличение прочих остатков денежных  средств бюджетов</t>
  </si>
  <si>
    <t>000 01 05 02 01 00 0000 510</t>
  </si>
  <si>
    <t>Увеличение прочих остатков денежных  средств бюджетов муниципальных районов</t>
  </si>
  <si>
    <t>000 01 05 02 01 05 0000 510</t>
  </si>
  <si>
    <t>Уменьшение остатков средств бюджетов</t>
  </si>
  <si>
    <t>000 01 05 00 00 00 0000 600</t>
  </si>
  <si>
    <t>Уменьшение прочих остатков  средств бюджетов</t>
  </si>
  <si>
    <t>000 01 05 02 00 00 0000 600</t>
  </si>
  <si>
    <t>Уменьшение прочих остатков  денежных средств бюджетов</t>
  </si>
  <si>
    <t>000 01 05 02 01 00 0000 610</t>
  </si>
  <si>
    <t>Уменьшение прочих остатков денежных средств средств бюджетов муниципальных районов</t>
  </si>
  <si>
    <t>000 01 05 02 01 05 0000 610</t>
  </si>
  <si>
    <t>Иные источники внутреннего финансирования дефицита бюджета</t>
  </si>
  <si>
    <t>000 01 06 00 00 00 0000 000</t>
  </si>
  <si>
    <t>Бюджетные кредиты, предоставленные внутри страны в валюте Российской Федерации</t>
  </si>
  <si>
    <t>910 01 06 05 00 00 0000 000</t>
  </si>
  <si>
    <t>Возврат бюджетных кредитов,предоставленных внутри страны в валюте Российской Федерации</t>
  </si>
  <si>
    <t>910 01 06 05 00 00 0000 600</t>
  </si>
  <si>
    <t>Возврат бюджетных кредитов,предоставленных другим бюджетам бюджетной системы Российской Федерации в валюте Российской Федерации</t>
  </si>
  <si>
    <t>910 01 06 05 02 00 0000 600</t>
  </si>
  <si>
    <t>Возврат бюджетных кредитов,предоставленных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</si>
  <si>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910 01 06 05 02 05 0000 640</t>
  </si>
  <si>
    <t>Источники внутреннего финансирования дефицита бюджета Черемховского районного муниципального образования на плановый период 2020 - 2021 годов</t>
  </si>
  <si>
    <t xml:space="preserve">2020 год            </t>
  </si>
  <si>
    <t xml:space="preserve">2021 год             </t>
  </si>
  <si>
    <t>к Решению Думы</t>
  </si>
  <si>
    <t>"О бюджете Черемховского районного</t>
  </si>
  <si>
    <t xml:space="preserve"> муниципального образования на 2019 год и на</t>
  </si>
  <si>
    <t xml:space="preserve"> плановый период 2020 и 2021годов"</t>
  </si>
  <si>
    <t>Приложение № 20</t>
  </si>
  <si>
    <t>Приложение № 21</t>
  </si>
  <si>
    <t xml:space="preserve">1 13 02995 05 0000 130 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</si>
  <si>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</si>
  <si>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</si>
  <si>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</si>
  <si>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</si>
  <si>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</si>
  <si>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</si>
  <si>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r>
      <rPr>
        <sz val="11"/>
        <color theme="1"/>
        <rFont val="Times New Roman"/>
        <family val="1"/>
        <charset val="204"/>
      </rPr>
      <t>от 21.12.2018 № 254</t>
    </r>
    <r>
      <rPr>
        <sz val="11"/>
        <color rgb="FF000000"/>
        <rFont val="Times New Roman"/>
        <family val="1"/>
        <charset val="204"/>
      </rPr>
      <t xml:space="preserve"> </t>
    </r>
  </si>
  <si>
    <t>от 21.12.2018 № 254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</si>
  <si>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</si>
  <si>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</si>
  <si>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Распределение  дотаций на выравнивание бюджетной обеспеченности поселений, образующих фонд  финансовой поддержки поселений Черемховского районного муниципального образования </t>
  </si>
  <si>
    <t>№п/п</t>
  </si>
  <si>
    <t>Наименование городских и сельских поселений</t>
  </si>
  <si>
    <t xml:space="preserve">Дотация на выравнивание бюджетной обеспеченности </t>
  </si>
  <si>
    <t xml:space="preserve">Алехинское </t>
  </si>
  <si>
    <t>Бельское</t>
  </si>
  <si>
    <t xml:space="preserve">Булайское </t>
  </si>
  <si>
    <t xml:space="preserve">Голуметское </t>
  </si>
  <si>
    <t xml:space="preserve">Зерновское </t>
  </si>
  <si>
    <t xml:space="preserve">Каменно-Ангарское </t>
  </si>
  <si>
    <t xml:space="preserve">Лоховское </t>
  </si>
  <si>
    <t>Михайловское</t>
  </si>
  <si>
    <t xml:space="preserve">Нижнеиретское </t>
  </si>
  <si>
    <t>Новогромовское</t>
  </si>
  <si>
    <t xml:space="preserve">Новостроевское </t>
  </si>
  <si>
    <t xml:space="preserve">Онотское </t>
  </si>
  <si>
    <t xml:space="preserve">Парфеновское </t>
  </si>
  <si>
    <t xml:space="preserve">Саянское </t>
  </si>
  <si>
    <t>Тальниковское</t>
  </si>
  <si>
    <t xml:space="preserve">Тунгусское </t>
  </si>
  <si>
    <t>Узколугское</t>
  </si>
  <si>
    <t xml:space="preserve">Черемховское </t>
  </si>
  <si>
    <t xml:space="preserve"> </t>
  </si>
  <si>
    <t>Итого:</t>
  </si>
  <si>
    <t>Распределение 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</t>
  </si>
  <si>
    <t>Поддержка мер по обеспечению сбалансированности местных бюджетов</t>
  </si>
  <si>
    <t>Нераспределенный резерв</t>
  </si>
  <si>
    <t>000 1 09 00000 02 0000 110</t>
  </si>
  <si>
    <t>Платежи от государственных и муниципальных унитарных предприятий</t>
  </si>
  <si>
    <t>000 1 11 07000 00 0000 120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</si>
  <si>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</si>
  <si>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</si>
  <si>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</si>
  <si>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</si>
  <si>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Контрольно-счетная палата Черемховского районного муниципального образования</t>
  </si>
  <si>
    <t>1 17 05050 05 0000 180</t>
  </si>
  <si>
    <t>Прочие неналоговые доходы бюджетов муниципальных районов</t>
  </si>
  <si>
    <t>000 1 17 05000 00 0000 180</t>
  </si>
  <si>
    <t xml:space="preserve">Прочие неналоговые доходы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</si>
  <si>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2019 год</t>
  </si>
  <si>
    <t>целевой статьи</t>
  </si>
  <si>
    <t>вида расходов</t>
  </si>
  <si>
    <t>раздела, подраздела</t>
  </si>
  <si>
    <t>Муниципальная программа "Развитие образования Черемховского района" на 2018-2023 годы</t>
  </si>
  <si>
    <t>6100000000</t>
  </si>
  <si>
    <t/>
  </si>
  <si>
    <t>Подпрограмма "Развитие дошкольного, общего и дополнительного образования" на 2018-2023 годы</t>
  </si>
  <si>
    <t>6110000000</t>
  </si>
  <si>
    <t>Основное мероприятие: Повышение эффективности дошкольного образования</t>
  </si>
  <si>
    <t>6110100000</t>
  </si>
  <si>
    <t>Обеспечение противопожарных мероприятий в образовательных организациях</t>
  </si>
  <si>
    <t>6110120001</t>
  </si>
  <si>
    <t>Закупка товаров, работ и услуг для государственных (муниципальных) нужд</t>
  </si>
  <si>
    <t>200</t>
  </si>
  <si>
    <t>Проведение санитарно-эпидемиологических мероприятий</t>
  </si>
  <si>
    <t>6110120003</t>
  </si>
  <si>
    <t>Профессиональная подготовка и повышение квалификации кадров</t>
  </si>
  <si>
    <t>6110120100</t>
  </si>
  <si>
    <t>Обеспечение деятельности муниципальных учреждений</t>
  </si>
  <si>
    <t>6110120290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</si>
  <si>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</si>
  <si>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</si>
  <si>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</si>
  <si>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</si>
  <si>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</si>
  <si>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6110173010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</si>
  <si>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</si>
  <si>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</si>
  <si>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</t>
  </si>
  <si>
    <t>61101S2200</t>
  </si>
  <si>
    <t>Реализация мероприятий перечня проектов народных инициатив</t>
  </si>
  <si>
    <t>61101S2370</t>
  </si>
  <si>
    <t>Основное мероприятие: Повышение эффективности общего образования</t>
  </si>
  <si>
    <t>6110200000</t>
  </si>
  <si>
    <t>6110220001</t>
  </si>
  <si>
    <t>Капитальный ремонт учреждений образования, культуры</t>
  </si>
  <si>
    <t>6110220002</t>
  </si>
  <si>
    <t>6110220003</t>
  </si>
  <si>
    <t>Обеспечение безопасности ежедневного подвоза обучающихся к месту обучения и обратно</t>
  </si>
  <si>
    <t>6110220004</t>
  </si>
  <si>
    <t>Обеспечение занятости несовершеннолетних граждан в возрасте от 14 до 18 лет</t>
  </si>
  <si>
    <t>6110220005</t>
  </si>
  <si>
    <t>Комплектование учебных фондов школьных библиотек</t>
  </si>
  <si>
    <t>6110220006</t>
  </si>
  <si>
    <t xml:space="preserve">Обеспечение оборудованием пунктов проведения экзаменов </t>
  </si>
  <si>
    <t>6110220007</t>
  </si>
  <si>
    <t>6110220100</t>
  </si>
  <si>
    <t>6110220290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</si>
  <si>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</si>
  <si>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6110273020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</si>
  <si>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</si>
  <si>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6110273050</t>
  </si>
  <si>
    <t>Мероприятия по капитальному ремонту образовательных организаций Иркутской области</t>
  </si>
  <si>
    <t>61102S2050</t>
  </si>
  <si>
    <t>61102S2200</t>
  </si>
  <si>
    <t>61102S2370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</si>
  <si>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</si>
  <si>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61102S2590</t>
  </si>
  <si>
    <t>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</si>
  <si>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61102S2989</t>
  </si>
  <si>
    <t>Основное мероприятие: Развитие системы дополнительного образования</t>
  </si>
  <si>
    <t>6110300000</t>
  </si>
  <si>
    <t>6110320001</t>
  </si>
  <si>
    <t>6110320003</t>
  </si>
  <si>
    <t>6110320100</t>
  </si>
  <si>
    <t>6110320290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</si>
  <si>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</si>
  <si>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6110372972</t>
  </si>
  <si>
    <t>61103S2370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</si>
  <si>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</si>
  <si>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6120000000</t>
  </si>
  <si>
    <t>Основное мероприятие: Муниципальное управление в сфере образования</t>
  </si>
  <si>
    <t>6120100000</t>
  </si>
  <si>
    <t>Расходы на обеспечение функций органов местного самоуправления</t>
  </si>
  <si>
    <t>6120120190</t>
  </si>
  <si>
    <t>6120120290</t>
  </si>
  <si>
    <t>6120172972</t>
  </si>
  <si>
    <t>Основное мероприятие: Профилактика суицидальных попыток среди несовершеннолетних</t>
  </si>
  <si>
    <t>6120200000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</si>
  <si>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</si>
  <si>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6120229999</t>
  </si>
  <si>
    <t>Основное мероприятие: Обеспечение проведения муниципальных и региональных мероприятий в сфере образования</t>
  </si>
  <si>
    <t>6120300000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</si>
  <si>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</si>
  <si>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6120329999</t>
  </si>
  <si>
    <t>61203S2370</t>
  </si>
  <si>
    <t>Основное мероприятие: Развитие системы отдыха и оздоровления</t>
  </si>
  <si>
    <t>6120400000</t>
  </si>
  <si>
    <t>6120420003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</si>
  <si>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</si>
  <si>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61204S2080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</si>
  <si>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</si>
  <si>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6200000000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</si>
  <si>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</si>
  <si>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6210000000</t>
  </si>
  <si>
    <t>Основное мероприятие: Музейное дело</t>
  </si>
  <si>
    <t>6210100000</t>
  </si>
  <si>
    <t>6210120100</t>
  </si>
  <si>
    <t>6210120290</t>
  </si>
  <si>
    <t>6210172972</t>
  </si>
  <si>
    <t>62101S2370</t>
  </si>
  <si>
    <t>Основное мероприятие: Организация библиотечного обслуживания</t>
  </si>
  <si>
    <t>6210200000</t>
  </si>
  <si>
    <t>6210220002</t>
  </si>
  <si>
    <t>6210220100</t>
  </si>
  <si>
    <t>6210220290</t>
  </si>
  <si>
    <t>6210272972</t>
  </si>
  <si>
    <t>Государственная поддержка лучших сельских учреждений культуры</t>
  </si>
  <si>
    <t>62102L5191</t>
  </si>
  <si>
    <t>Поддержка отрасли культуры (Комплектование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</si>
  <si>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62102L5193</t>
  </si>
  <si>
    <t>Поддержка отрасли культуры (Подключение муниципальных общедоступных библиотек в субъектах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оцифровки)</t>
  </si>
  <si>
    <t>62102L5194</t>
  </si>
  <si>
    <t>62102S2370</t>
  </si>
  <si>
    <t>Основное мероприятие: Развитие культурно-досуговой деятельности</t>
  </si>
  <si>
    <t>6210300000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</si>
  <si>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</si>
  <si>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6210320009</t>
  </si>
  <si>
    <t>6210320100</t>
  </si>
  <si>
    <t>6210320290</t>
  </si>
  <si>
    <t>6210372972</t>
  </si>
  <si>
    <t>62103S2370</t>
  </si>
  <si>
    <t>Основное мероприятие: Организация дополнительного образования детей в области искусств</t>
  </si>
  <si>
    <t>6210400000</t>
  </si>
  <si>
    <t>Поддержка одаренных детей и талантливой молодежи</t>
  </si>
  <si>
    <t>6210420010</t>
  </si>
  <si>
    <t>6210420100</t>
  </si>
  <si>
    <t>6210420290</t>
  </si>
  <si>
    <t>6210472972</t>
  </si>
  <si>
    <t>62104S2370</t>
  </si>
  <si>
    <t>Подпрограмма "Обеспечение реализации муниципальной программы и прочие мероприятия в области культуры" на 2018-2023 годы</t>
  </si>
  <si>
    <t>6220000000</t>
  </si>
  <si>
    <t>Основное мероприятие: Муниципальное управление в сфере культуры</t>
  </si>
  <si>
    <t>6220100000</t>
  </si>
  <si>
    <t>Обеспечение функций органов местного самоуправления</t>
  </si>
  <si>
    <t>6220120190</t>
  </si>
  <si>
    <t>6220172972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</si>
  <si>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</si>
  <si>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6300000000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</si>
  <si>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</si>
  <si>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6310000000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</si>
  <si>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</si>
  <si>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6310100000</t>
  </si>
  <si>
    <t>Развитие сети общеобразовательных организаций в сельской местности</t>
  </si>
  <si>
    <t>63101S2790</t>
  </si>
  <si>
    <t>Капитальные вложения в объекты государственной (муниципальной) собственности</t>
  </si>
  <si>
    <t>400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</si>
  <si>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</si>
  <si>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6310200000</t>
  </si>
  <si>
    <t>Проведение районного трудового соревнования (конкурса) в сфере агропромышленного комплекса</t>
  </si>
  <si>
    <t>6310220011</t>
  </si>
  <si>
    <t>Подпрограмма "Охрана окружающей среды на территории Черемховского районного муниципального образования" на 2018-2023 годы</t>
  </si>
  <si>
    <t>6320000000</t>
  </si>
  <si>
    <t>Основное мероприятие: Капитальные вложения в объекты муниципальной собственности в сфере охраны окружающей среды</t>
  </si>
  <si>
    <t>6320100000</t>
  </si>
  <si>
    <t>Капитальные вложения в объекты муниципальной собственности в сфере охраны окружающей среды</t>
  </si>
  <si>
    <t>63201S2620</t>
  </si>
  <si>
    <t xml:space="preserve">Основное мероприятие: Осуществление отдельных областных государственных полномочий </t>
  </si>
  <si>
    <t>6320300000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</si>
  <si>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</si>
  <si>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6320373120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</si>
  <si>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</si>
  <si>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6330000000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</si>
  <si>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</si>
  <si>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6330100000</t>
  </si>
  <si>
    <t>6330129999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</si>
  <si>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</si>
  <si>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6330200000</t>
  </si>
  <si>
    <t>6330229999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</si>
  <si>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</si>
  <si>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6340000000</t>
  </si>
  <si>
    <t>Основное мероприятие: Муниципальное управление в области жилищно-коммунального хозяйства</t>
  </si>
  <si>
    <t>6340100000</t>
  </si>
  <si>
    <t>6340120190</t>
  </si>
  <si>
    <t>6340172972</t>
  </si>
  <si>
    <t>Основное мероприятие: Осуществление отдельных областных государственных полномочий</t>
  </si>
  <si>
    <t>6340200000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</si>
  <si>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</si>
  <si>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6340273030</t>
  </si>
  <si>
    <t>Предоставление гражданам субсидий на оплату жилых помещений и коммунальных услуг</t>
  </si>
  <si>
    <t>6340273040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</si>
  <si>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</si>
  <si>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6400000000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</si>
  <si>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</si>
  <si>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6410000000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</si>
  <si>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</si>
  <si>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6410100000</t>
  </si>
  <si>
    <t>6410120100</t>
  </si>
  <si>
    <t>6410120190</t>
  </si>
  <si>
    <t>6410120290</t>
  </si>
  <si>
    <t>6410172972</t>
  </si>
  <si>
    <t>Основное мероприятие: Управление муниципальным долгом</t>
  </si>
  <si>
    <t>6410200000</t>
  </si>
  <si>
    <t>Обслуживание муниципального долга</t>
  </si>
  <si>
    <t>6410220013</t>
  </si>
  <si>
    <t>Обслуживание государственного (муниципального) долга</t>
  </si>
  <si>
    <t>700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</si>
  <si>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</si>
  <si>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6420000000</t>
  </si>
  <si>
    <t>Основное мероприятие: Повышение финансовой устойчивости бюджетов поселений Черемховского района</t>
  </si>
  <si>
    <t>6420100000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</si>
  <si>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</si>
  <si>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6420120015</t>
  </si>
  <si>
    <t>Межбюджетные трансферты</t>
  </si>
  <si>
    <t>500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</si>
  <si>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</si>
  <si>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6420172680</t>
  </si>
  <si>
    <t>Выравнивание уровня бюджетной обеспеченности поселений</t>
  </si>
  <si>
    <t>64201S2680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</si>
  <si>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</si>
  <si>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6500000000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</si>
  <si>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</si>
  <si>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6510000000</t>
  </si>
  <si>
    <t>Основное мероприятие: Реализация функций по управлению и распоряжению муниципальным имуществом</t>
  </si>
  <si>
    <t>6510100000</t>
  </si>
  <si>
    <t>Инвентаризация объектов недвижимости и земельных участков</t>
  </si>
  <si>
    <t>6510120016</t>
  </si>
  <si>
    <t>Определение рыночной стоимости муниципального имущества</t>
  </si>
  <si>
    <t>6510120017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</si>
  <si>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</si>
  <si>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6510120018</t>
  </si>
  <si>
    <t>Содержание муниципального имущества</t>
  </si>
  <si>
    <t>6510120019</t>
  </si>
  <si>
    <t>Взносы на капитальный ремонт общего имущества в многоквартирных домах</t>
  </si>
  <si>
    <t>6510120020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</si>
  <si>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</si>
  <si>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6520000000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</si>
  <si>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</si>
  <si>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6520100000</t>
  </si>
  <si>
    <t>Финансовое обеспечение муниципального задания МБУ "Автоцентр"</t>
  </si>
  <si>
    <t>6520120021</t>
  </si>
  <si>
    <t>Предоставление субсидий бюджетным, автономным учреждениям и иным некоммерческим организациям</t>
  </si>
  <si>
    <t>600</t>
  </si>
  <si>
    <t>Финансовое обеспечение муниципального задания МБУ "Проект-сметСервис"</t>
  </si>
  <si>
    <t>6520120022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</si>
  <si>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</si>
  <si>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</si>
  <si>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6520172972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</si>
  <si>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</si>
  <si>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6520200000</t>
  </si>
  <si>
    <t>Предоставление субсидий МУП ЧРМО "Газета "Мое село - край Черемховский""</t>
  </si>
  <si>
    <t>6520220023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</si>
  <si>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</si>
  <si>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6530000000</t>
  </si>
  <si>
    <t>Основное мероприятие: Управление муниципальной собственностью</t>
  </si>
  <si>
    <t>6530100000</t>
  </si>
  <si>
    <t>6530120100</t>
  </si>
  <si>
    <t>6530120190</t>
  </si>
  <si>
    <t>6530172972</t>
  </si>
  <si>
    <t>Муниципальная программа "Муниципальное управление в Черемховском районном муниципальном образовании " на 2018-2023 годы</t>
  </si>
  <si>
    <t>6600000000</t>
  </si>
  <si>
    <t>Подпрограмма "Развитие системы управления муниципальным образованием" на 2018-2023 годы</t>
  </si>
  <si>
    <t>6610000000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</si>
  <si>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</si>
  <si>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6610100000</t>
  </si>
  <si>
    <t>Обучение в сфере контрактной системы с целью повышения эффективности противодействия коррупции</t>
  </si>
  <si>
    <t>6610120024</t>
  </si>
  <si>
    <t>Обучение по программам дополнительного профессионального образования муниципальных служащих</t>
  </si>
  <si>
    <t>6610120025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</si>
  <si>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</si>
  <si>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6610120026</t>
  </si>
  <si>
    <t>Основное мероприятие: Доплаты к пенсиям, дополнительное пенсионное обеспечение</t>
  </si>
  <si>
    <t>6610200000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</si>
  <si>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</si>
  <si>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6610223490</t>
  </si>
  <si>
    <t>Основное мероприятие: Льготы, предоставляемые гражданам, удостоенным звания "Почетный гражданин Черемховского района"</t>
  </si>
  <si>
    <t>6610300000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</si>
  <si>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</si>
  <si>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6610323500</t>
  </si>
  <si>
    <t>Единовременная денежная выплата лицу, удостоенному звания "Почетный гражданин Черемховского района"</t>
  </si>
  <si>
    <t>6610323600</t>
  </si>
  <si>
    <t>Основное мероприятие: Членские взносы</t>
  </si>
  <si>
    <t>6610400000</t>
  </si>
  <si>
    <t xml:space="preserve"> Ежегодные членские взносы в некоммерческую организацию "Ассоциация муниципальных образований Иркутской области"</t>
  </si>
  <si>
    <t>6610420027</t>
  </si>
  <si>
    <t>Основное мероприятие: Осуществление функций администрации муниципального района</t>
  </si>
  <si>
    <t>6610500000</t>
  </si>
  <si>
    <t>6610520190</t>
  </si>
  <si>
    <t>6610572972</t>
  </si>
  <si>
    <t>Основное мероприятие: Обеспечение деятельности мэра муниципального района</t>
  </si>
  <si>
    <t>6610600000</t>
  </si>
  <si>
    <t>6610620190</t>
  </si>
  <si>
    <t>6610672972</t>
  </si>
  <si>
    <t>Основное мероприятие: Осуществление отдельных государственных полномочий</t>
  </si>
  <si>
    <t>6610700000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</si>
  <si>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</si>
  <si>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6610751200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</si>
  <si>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</si>
  <si>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6610773060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</si>
  <si>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</si>
  <si>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6610773070</t>
  </si>
  <si>
    <t>Осуществление отдельных областных государственных полномочий в сфере труда</t>
  </si>
  <si>
    <t>6610773090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</si>
  <si>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</si>
  <si>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6610773140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</si>
  <si>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</si>
  <si>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6610773150</t>
  </si>
  <si>
    <t>Осуществление отдельных областных государственных полномочий в области противодействия коррупции</t>
  </si>
  <si>
    <t>6610773160</t>
  </si>
  <si>
    <t>Подпрограмма "Развитие предпринимательства" на 2018-2023 годы</t>
  </si>
  <si>
    <t>6620000000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</si>
  <si>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</si>
  <si>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6620100000</t>
  </si>
  <si>
    <t>Проведение тематических конкурсных мероприятий</t>
  </si>
  <si>
    <t>6620120028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</si>
  <si>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</si>
  <si>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6700000000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</si>
  <si>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</si>
  <si>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6710000000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</si>
  <si>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</si>
  <si>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6710100000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</si>
  <si>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</si>
  <si>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6710120030</t>
  </si>
  <si>
    <t>Содержание районных автодорог</t>
  </si>
  <si>
    <t>6710120031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</si>
  <si>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</si>
  <si>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67101S2730</t>
  </si>
  <si>
    <t>Подпрограмма "Улучшение условий и охраны труда в Черемховском районном муниципальном образовании" на 2018-2023 годы</t>
  </si>
  <si>
    <t>6720000000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</si>
  <si>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</si>
  <si>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6720100000</t>
  </si>
  <si>
    <t>Проведение конкурсных мероприятий в области охраны труда</t>
  </si>
  <si>
    <t>6720120032</t>
  </si>
  <si>
    <t>Приобретение средств индивидуальной защиты</t>
  </si>
  <si>
    <t>6720120033</t>
  </si>
  <si>
    <t>Подпрограмма "Обеспечение общественной безопасности" на 2018-2023 года</t>
  </si>
  <si>
    <t>6730000000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</si>
  <si>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</si>
  <si>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6730100000</t>
  </si>
  <si>
    <t>Разработка и распространение среди населения агитационных материалов, посвященных профилактике правонарушений</t>
  </si>
  <si>
    <t>6730120034</t>
  </si>
  <si>
    <t>Противодействие терроризму и экстремизму посредством распространения среди населения агитационных материалов</t>
  </si>
  <si>
    <t>6730120035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</si>
  <si>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</si>
  <si>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</si>
  <si>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</si>
  <si>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6730120136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</si>
  <si>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</si>
  <si>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6730120236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</si>
  <si>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</si>
  <si>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6730200000</t>
  </si>
  <si>
    <t>6730220100</t>
  </si>
  <si>
    <t>6730220290</t>
  </si>
  <si>
    <t>6730272972</t>
  </si>
  <si>
    <t>Муниципальная программа "Молодежная политика и спорт в Черемховском районном муниципальном образовании" на 2018-2023 годы</t>
  </si>
  <si>
    <t>6800000000</t>
  </si>
  <si>
    <t>Подпрограмма "Молодежная политика в Черемховском районном муниципальном образовании" на 2018-2023 годы</t>
  </si>
  <si>
    <t>6810000000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</si>
  <si>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</si>
  <si>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6810100000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</si>
  <si>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</si>
  <si>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6810120037</t>
  </si>
  <si>
    <t>Содействие участию молодежи в областных, межрегиональных, всероссийских, международных мероприятиях</t>
  </si>
  <si>
    <t>6810120038</t>
  </si>
  <si>
    <t>Организационное, техническое, методическое, информационное обеспечение мероприятий в сфере молодежной политики</t>
  </si>
  <si>
    <t>6810120039</t>
  </si>
  <si>
    <t>68101S2370</t>
  </si>
  <si>
    <t>Подпрограмма "Развитие физической культуры и спорта в Черемховском районном муниципальном образовании" на 2018-2023 годы</t>
  </si>
  <si>
    <t>6820000000</t>
  </si>
  <si>
    <t>Основное мероприятие: Проведение спортивных соревнований и физкультурно-массовых мероприятий</t>
  </si>
  <si>
    <t>6820100000</t>
  </si>
  <si>
    <t>Проведение районных спортивных соревнований и физкультурно-массовых мероприятий</t>
  </si>
  <si>
    <t>6820120040</t>
  </si>
  <si>
    <t>Участие в областных и всероссийских спортивных соревнованиях и физкультурно-массовых мероприятиях</t>
  </si>
  <si>
    <t>6820120041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</si>
  <si>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</si>
  <si>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6820120042</t>
  </si>
  <si>
    <t>Профессиональная подготовка, переподготовка, повышение квалификации специалистов в области физической культуры и спорта</t>
  </si>
  <si>
    <t>6820120142</t>
  </si>
  <si>
    <t>Основное мероприятие: Развитие спортивной инфраструктуры и материально- технической базы</t>
  </si>
  <si>
    <t>6820200000</t>
  </si>
  <si>
    <t>Проведение районного конкурса социально значимых проектов «Черемховский район – территория спорта»</t>
  </si>
  <si>
    <t>6820220043</t>
  </si>
  <si>
    <t>Проведение проектно-изыскательских работ для строительства физкультурно-оздоровительног комплекса в п. Михайловка</t>
  </si>
  <si>
    <t>6820220144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</si>
  <si>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</si>
  <si>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</si>
  <si>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Подпрограмма "Молодым семьям – доступное жилье" на 2018-2020 годы</t>
  </si>
  <si>
    <t>6830000000</t>
  </si>
  <si>
    <t>Основное мероприятие: Поддержка молодых семей и молодых специалистов в решении жилищной проблемы</t>
  </si>
  <si>
    <t>6830100000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</si>
  <si>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</si>
  <si>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6830120045</t>
  </si>
  <si>
    <t>Реализация мероприятий по обеспечению жильем молодых семей</t>
  </si>
  <si>
    <t>68301L4970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</si>
  <si>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</si>
  <si>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6840000000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</si>
  <si>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</si>
  <si>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6840100000</t>
  </si>
  <si>
    <t>Организация и проведение комплекса мероприятий по профилактике социально негативных явлений</t>
  </si>
  <si>
    <t>6840120046</t>
  </si>
  <si>
    <t>Выявление и уничтожение площадей произрастания наркосодержащих растений</t>
  </si>
  <si>
    <t>6840120146</t>
  </si>
  <si>
    <t>Муниципальная программа "Здоровье населения в Черемховском районном муниципальном образовании" на 2018-2023 годы</t>
  </si>
  <si>
    <t>6900000000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</si>
  <si>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</si>
  <si>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6900100000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</si>
  <si>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</si>
  <si>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6900120047</t>
  </si>
  <si>
    <t>Обеспечение ГСМ  ОГБУЗ ИОКТБ Черемховский филиал для ежеквартальных выездов медицинских работников</t>
  </si>
  <si>
    <t>6900120048</t>
  </si>
  <si>
    <t>Оплата за обучение студентов в средних специальных учебных заведениях</t>
  </si>
  <si>
    <t>6900120147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</si>
  <si>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</si>
  <si>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7000000000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</si>
  <si>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</si>
  <si>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7010000000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</si>
  <si>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</si>
  <si>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7010100000</t>
  </si>
  <si>
    <t>Реализация мероприятий по подготовке учреждений культуры к обслуживанию людей с ограниченными возможностями</t>
  </si>
  <si>
    <t>7010120050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</si>
  <si>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</si>
  <si>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7010200000</t>
  </si>
  <si>
    <t>Проведение районных конкурсов, спортивных мероприятий, благотворительных акций</t>
  </si>
  <si>
    <t>7010220052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</si>
  <si>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</si>
  <si>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7020000000</t>
  </si>
  <si>
    <t>Основное мероприятие: Организация досуговых мероприятий, в том числе, приуроченных к праздникам и памятным датам</t>
  </si>
  <si>
    <t>7020100000</t>
  </si>
  <si>
    <t>Проведение мероприятий, посвященных празднованию Дня защитника Отечества</t>
  </si>
  <si>
    <t>7020120054</t>
  </si>
  <si>
    <t>Проведение мероприятий, посвященных празднованию Международного женского дня 8 марта</t>
  </si>
  <si>
    <t>7020120055</t>
  </si>
  <si>
    <t>Проведение мероприятий, посвященных празднованию Дня Победы</t>
  </si>
  <si>
    <t>7020120056</t>
  </si>
  <si>
    <t>Проведение мероприятий, посвященных Международному дню пожилых людей</t>
  </si>
  <si>
    <t>7020120057</t>
  </si>
  <si>
    <t>Проведение мероприятий, приуроченных к Декаде инвалидов</t>
  </si>
  <si>
    <t>7020120058</t>
  </si>
  <si>
    <t>Чествование участников ВОВ и ветеранов администрации в юбилейные даты</t>
  </si>
  <si>
    <t>7020120059</t>
  </si>
  <si>
    <t>Непрограммные расходы</t>
  </si>
  <si>
    <t>8000000000</t>
  </si>
  <si>
    <t>Обеспечение деятельности Думы Черемховского районного муниципального образования</t>
  </si>
  <si>
    <t>8010000000</t>
  </si>
  <si>
    <t>Председатель представительного органа муниципального образования</t>
  </si>
  <si>
    <t>8010100000</t>
  </si>
  <si>
    <t>8010120190</t>
  </si>
  <si>
    <t>8010172972</t>
  </si>
  <si>
    <t>Аппарат управления представительного органа муниципального образования</t>
  </si>
  <si>
    <t>8010200000</t>
  </si>
  <si>
    <t>8010220190</t>
  </si>
  <si>
    <t>8010272972</t>
  </si>
  <si>
    <t>Обеспечение деятельности Контрольно-счетной палаты Черемховского районного муниципального образования</t>
  </si>
  <si>
    <t>8020000000</t>
  </si>
  <si>
    <t>Руководитель контрольно-счетной палаты муниципального образования</t>
  </si>
  <si>
    <t>8020100000</t>
  </si>
  <si>
    <t>8020120100</t>
  </si>
  <si>
    <t>8020120190</t>
  </si>
  <si>
    <t>8020172972</t>
  </si>
  <si>
    <t>Аппарат управления контрольно - счетной палаты муниципального образования</t>
  </si>
  <si>
    <t>8020200000</t>
  </si>
  <si>
    <t>8020220190</t>
  </si>
  <si>
    <t>8020272972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</si>
  <si>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</si>
  <si>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</si>
  <si>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</si>
  <si>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</si>
  <si>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Резервные фонды местных администраций</t>
  </si>
  <si>
    <t>8040000000</t>
  </si>
  <si>
    <t>Резервный фонд Администрации Черемховского районного муниципального образования</t>
  </si>
  <si>
    <t>8040100000</t>
  </si>
  <si>
    <t>Мобилизационная подготовка Черемховского районного муниципального образования</t>
  </si>
  <si>
    <t>8050000000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</si>
  <si>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</si>
  <si>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8050100000</t>
  </si>
  <si>
    <t>Непрограммные расходы  органов местного самоуправления Черемховского районного муниципального образования</t>
  </si>
  <si>
    <t>8060000000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</si>
  <si>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</si>
  <si>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</si>
  <si>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</si>
  <si>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8060121060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</si>
  <si>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 на плановый период 2020 и 2021 годов</t>
  </si>
  <si>
    <t>6110120002</t>
  </si>
  <si>
    <t>Приобретение спортивного  инвентаря для организации физкультурной и спортивной работы</t>
  </si>
  <si>
    <t>6820220044</t>
  </si>
  <si>
    <t>8020220100</t>
  </si>
  <si>
    <t>Ведомственная структура расходов бюджета Черемховского районного муниципального образования на 2019 год</t>
  </si>
  <si>
    <t>ГРБС</t>
  </si>
  <si>
    <t>Отдел по культуре и библиотечному обслуживанию АЧРМО</t>
  </si>
  <si>
    <t>Отдел образования АЧРМО</t>
  </si>
  <si>
    <t>Финансовое управление администрации ЧРМО</t>
  </si>
  <si>
    <t>Комитет по управлению муниципальным имуществом ЧРМО</t>
  </si>
  <si>
    <t>Дума ЧРМО</t>
  </si>
  <si>
    <t>Администрация ЧРМО</t>
  </si>
  <si>
    <t>Управление жилищно-коммунального хозяйства, строительства, транспорта, связи и экологии АЧРМО</t>
  </si>
  <si>
    <t>Контрольно-счетная палата ЧРМО</t>
  </si>
  <si>
    <t>Ведомственная структура расходов бюджета Черемховского районного муниципального образования на плановый период 2020 и 2021 годов</t>
  </si>
  <si>
    <t>Сумма, тыс. руб.</t>
  </si>
  <si>
    <t>"плановый период 2020 и 2021 годов</t>
  </si>
  <si>
    <t xml:space="preserve">   О бюджете Черемховского  районного"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</si>
</sst>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#,##0.0_ ;[Red]\-#,##0.0\ "/>
    <numFmt numFmtId="165" formatCode="#,##0.0"/>
    <numFmt numFmtId="166" formatCode="#,##0.0000"/>
    <numFmt numFmtId="167" formatCode="#,##0.00000"/>
    <numFmt numFmtId="168" formatCode="#,##0.0;[Red]\-#,##0.0;0.0"/>
    <numFmt numFmtId="169" formatCode="#,##0.00;[Red]\-#,##0.00;0.00"/>
    <numFmt numFmtId="170" formatCode="000"/>
    <numFmt numFmtId="171" formatCode="00;[Red]\-00;&quot;₽&quot;"/>
    <numFmt numFmtId="172" formatCode="0.0"/>
    <numFmt numFmtId="173" formatCode="000\.00\.000\.0"/>
    <numFmt numFmtId="174" formatCode="0000000000;[Red]\-0000000000;&quot;₽&quot;"/>
    <numFmt numFmtId="175" formatCode="000;[Red]\-000;&quot;₽&quot;"/>
    <numFmt numFmtId="176" formatCode="0000;[Red]\-0000;&quot;₽&quot;"/>
  </numFmts>
  <fonts count="4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Arial Cyr"/>
      <charset val="204"/>
    </font>
    <font>
      <u/>
      <sz val="10"/>
      <color theme="10"/>
      <name val="Arial Cyr"/>
      <charset val="204"/>
    </font>
    <font>
      <b/>
      <sz val="11"/>
      <name val="TimesNewRomanPSMT"/>
    </font>
    <font>
      <sz val="11"/>
      <color indexed="8"/>
      <name val="TimesNewRomanPSMT"/>
    </font>
    <font>
      <sz val="8"/>
      <name val="Arial Cyr"/>
      <charset val="204"/>
    </font>
    <font>
      <sz val="11"/>
      <name val="Arial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18">
    <xf numFmtId="0" fontId="0" fillId="0" borderId="0"/>
    <xf numFmtId="0" fontId="1" fillId="0" borderId="0"/>
    <xf numFmtId="0" fontId="3" fillId="0" borderId="0"/>
    <xf numFmtId="0" fontId="3" fillId="0" borderId="0"/>
    <xf numFmtId="0" fontId="7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0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43" fontId="1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0" fillId="0" borderId="0"/>
    <xf numFmtId="0" fontId="10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0">
    <xf numFmtId="0" fontId="0" fillId="0" borderId="0" xfId="0"/>
    <xf numFmtId="0" fontId="10" fillId="0" borderId="0" xfId="7"/>
    <xf numFmtId="0" fontId="5" fillId="0" borderId="0" xfId="7" applyFont="1"/>
    <xf numFmtId="0" fontId="15" fillId="0" borderId="0" xfId="50" applyFont="1" applyFill="1"/>
    <xf numFmtId="165" fontId="8" fillId="2" borderId="0" xfId="7" applyNumberFormat="1" applyFont="1" applyFill="1"/>
    <xf numFmtId="0" fontId="16" fillId="2" borderId="0" xfId="50" applyFont="1" applyFill="1" applyAlignment="1">
      <alignment horizontal="center" vertical="center" wrapText="1"/>
    </xf>
    <xf numFmtId="0" fontId="16" fillId="0" borderId="0" xfId="50" applyFont="1" applyFill="1" applyAlignment="1">
      <alignment horizontal="center" vertical="center" wrapText="1"/>
    </xf>
    <xf numFmtId="165" fontId="9" fillId="0" borderId="0" xfId="7" applyNumberFormat="1" applyFont="1" applyFill="1" applyAlignment="1">
      <alignment horizontal="right"/>
    </xf>
    <xf numFmtId="0" fontId="20" fillId="0" borderId="1" xfId="5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horizontal="center" vertical="center" wrapText="1"/>
    </xf>
    <xf numFmtId="0" fontId="20" fillId="0" borderId="1" xfId="50" applyFont="1" applyFill="1" applyBorder="1"/>
    <xf numFmtId="165" fontId="10" fillId="0" borderId="0" xfId="7" applyNumberFormat="1"/>
    <xf numFmtId="0" fontId="21" fillId="0" borderId="0" xfId="7" applyFont="1"/>
    <xf numFmtId="165" fontId="21" fillId="0" borderId="0" xfId="7" applyNumberFormat="1" applyFont="1"/>
    <xf numFmtId="0" fontId="5" fillId="0" borderId="1" xfId="7" applyFont="1" applyBorder="1" applyAlignment="1">
      <alignment wrapText="1"/>
    </xf>
    <xf numFmtId="0" fontId="14" fillId="0" borderId="1" xfId="50" applyFont="1" applyFill="1" applyBorder="1" applyAlignment="1">
      <alignment horizontal="center" vertical="center"/>
    </xf>
    <xf numFmtId="0" fontId="5" fillId="0" borderId="1" xfId="55" applyFont="1" applyBorder="1" applyAlignment="1" applyProtection="1">
      <alignment wrapText="1"/>
    </xf>
    <xf numFmtId="0" fontId="9" fillId="0" borderId="0" xfId="31" applyFont="1"/>
    <xf numFmtId="0" fontId="4" fillId="0" borderId="1" xfId="7" applyFont="1" applyBorder="1" applyAlignment="1">
      <alignment horizontal="left" wrapText="1"/>
    </xf>
    <xf numFmtId="0" fontId="5" fillId="0" borderId="1" xfId="7" applyFont="1" applyBorder="1" applyAlignment="1">
      <alignment horizontal="center" vertical="center" wrapText="1"/>
    </xf>
    <xf numFmtId="0" fontId="20" fillId="0" borderId="1" xfId="50" applyFont="1" applyFill="1" applyBorder="1" applyAlignment="1"/>
    <xf numFmtId="0" fontId="14" fillId="0" borderId="1" xfId="55" applyFont="1" applyBorder="1" applyAlignment="1" applyProtection="1">
      <alignment wrapText="1"/>
    </xf>
    <xf numFmtId="0" fontId="5" fillId="0" borderId="1" xfId="7" applyFont="1" applyBorder="1" applyAlignment="1">
      <alignment horizontal="center"/>
    </xf>
    <xf numFmtId="0" fontId="5" fillId="0" borderId="2" xfId="50" applyFont="1" applyFill="1" applyBorder="1" applyAlignment="1">
      <alignment horizontal="left" vertical="center" wrapText="1"/>
    </xf>
    <xf numFmtId="0" fontId="14" fillId="0" borderId="2" xfId="50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left" vertical="center" wrapText="1"/>
    </xf>
    <xf numFmtId="0" fontId="20" fillId="0" borderId="1" xfId="50" applyFont="1" applyFill="1" applyBorder="1" applyAlignment="1">
      <alignment wrapText="1"/>
    </xf>
    <xf numFmtId="0" fontId="14" fillId="2" borderId="1" xfId="50" applyFont="1" applyFill="1" applyBorder="1" applyAlignment="1">
      <alignment horizontal="center" vertical="center"/>
    </xf>
    <xf numFmtId="0" fontId="10" fillId="2" borderId="0" xfId="7" applyFill="1"/>
    <xf numFmtId="0" fontId="14" fillId="0" borderId="1" xfId="50" applyFont="1" applyFill="1" applyBorder="1" applyAlignment="1">
      <alignment wrapText="1"/>
    </xf>
    <xf numFmtId="0" fontId="20" fillId="2" borderId="1" xfId="50" applyFont="1" applyFill="1" applyBorder="1" applyAlignment="1">
      <alignment wrapText="1"/>
    </xf>
    <xf numFmtId="0" fontId="20" fillId="2" borderId="1" xfId="50" applyFont="1" applyFill="1" applyBorder="1" applyAlignment="1">
      <alignment horizontal="center" vertical="center"/>
    </xf>
    <xf numFmtId="0" fontId="21" fillId="2" borderId="0" xfId="7" applyFont="1" applyFill="1"/>
    <xf numFmtId="0" fontId="5" fillId="2" borderId="1" xfId="50" applyFont="1" applyFill="1" applyBorder="1" applyAlignment="1">
      <alignment vertical="top" wrapText="1"/>
    </xf>
    <xf numFmtId="0" fontId="5" fillId="0" borderId="1" xfId="50" applyFont="1" applyFill="1" applyBorder="1" applyAlignment="1">
      <alignment wrapText="1"/>
    </xf>
    <xf numFmtId="0" fontId="10" fillId="0" borderId="0" xfId="7" applyFont="1"/>
    <xf numFmtId="0" fontId="14" fillId="0" borderId="1" xfId="7" applyFont="1" applyFill="1" applyBorder="1" applyAlignment="1">
      <alignment horizontal="left" vertical="top" wrapText="1"/>
    </xf>
    <xf numFmtId="0" fontId="14" fillId="2" borderId="1" xfId="50" applyFont="1" applyFill="1" applyBorder="1" applyAlignment="1">
      <alignment horizontal="left" vertical="top" wrapText="1"/>
    </xf>
    <xf numFmtId="165" fontId="4" fillId="0" borderId="1" xfId="7" applyNumberFormat="1" applyFont="1" applyFill="1" applyBorder="1" applyAlignment="1">
      <alignment vertical="center" wrapText="1"/>
    </xf>
    <xf numFmtId="165" fontId="4" fillId="0" borderId="1" xfId="7" applyNumberFormat="1" applyFont="1" applyFill="1" applyBorder="1" applyAlignment="1" applyProtection="1">
      <alignment horizontal="center" vertical="center" wrapText="1"/>
    </xf>
    <xf numFmtId="0" fontId="5" fillId="0" borderId="1" xfId="7" applyFont="1" applyFill="1" applyBorder="1" applyAlignment="1">
      <alignment horizontal="justify" vertical="center" wrapText="1"/>
    </xf>
    <xf numFmtId="0" fontId="5" fillId="0" borderId="1" xfId="7" applyFont="1" applyFill="1" applyBorder="1" applyAlignment="1">
      <alignment horizontal="center" vertical="center" wrapText="1"/>
    </xf>
    <xf numFmtId="0" fontId="4" fillId="0" borderId="1" xfId="7" applyFont="1" applyFill="1" applyBorder="1" applyAlignment="1">
      <alignment horizontal="justify" vertical="center" wrapText="1"/>
    </xf>
    <xf numFmtId="0" fontId="4" fillId="0" borderId="1" xfId="7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left" vertical="center" wrapText="1"/>
    </xf>
    <xf numFmtId="0" fontId="21" fillId="0" borderId="0" xfId="7" applyFont="1" applyFill="1"/>
    <xf numFmtId="0" fontId="14" fillId="0" borderId="1" xfId="39" applyFont="1" applyFill="1" applyBorder="1" applyAlignment="1">
      <alignment wrapText="1"/>
    </xf>
    <xf numFmtId="0" fontId="10" fillId="0" borderId="0" xfId="7" applyFill="1"/>
    <xf numFmtId="0" fontId="20" fillId="0" borderId="0" xfId="50" applyFont="1" applyFill="1" applyBorder="1" applyAlignment="1">
      <alignment wrapText="1"/>
    </xf>
    <xf numFmtId="0" fontId="20" fillId="0" borderId="0" xfId="50" applyFont="1" applyFill="1" applyBorder="1" applyAlignment="1">
      <alignment horizontal="center" vertical="center"/>
    </xf>
    <xf numFmtId="165" fontId="5" fillId="2" borderId="0" xfId="7" applyNumberFormat="1" applyFont="1" applyFill="1"/>
    <xf numFmtId="0" fontId="14" fillId="0" borderId="0" xfId="50" applyFont="1" applyFill="1"/>
    <xf numFmtId="0" fontId="15" fillId="0" borderId="0" xfId="50" applyFont="1" applyFill="1" applyAlignment="1"/>
    <xf numFmtId="0" fontId="16" fillId="2" borderId="0" xfId="50" applyFont="1" applyFill="1" applyAlignment="1">
      <alignment horizontal="center" wrapText="1"/>
    </xf>
    <xf numFmtId="165" fontId="5" fillId="2" borderId="0" xfId="7" applyNumberFormat="1" applyFont="1" applyFill="1" applyAlignment="1">
      <alignment horizontal="right" vertical="center" wrapText="1"/>
    </xf>
    <xf numFmtId="3" fontId="4" fillId="2" borderId="1" xfId="7" applyNumberFormat="1" applyFont="1" applyFill="1" applyBorder="1" applyAlignment="1">
      <alignment horizontal="center" vertical="center" wrapText="1"/>
    </xf>
    <xf numFmtId="165" fontId="5" fillId="2" borderId="0" xfId="7" applyNumberFormat="1" applyFont="1" applyFill="1" applyBorder="1"/>
    <xf numFmtId="165" fontId="5" fillId="2" borderId="0" xfId="7" applyNumberFormat="1" applyFont="1" applyFill="1" applyBorder="1" applyAlignment="1">
      <alignment vertical="center"/>
    </xf>
    <xf numFmtId="0" fontId="14" fillId="0" borderId="0" xfId="50" applyFont="1" applyFill="1" applyBorder="1"/>
    <xf numFmtId="0" fontId="5" fillId="0" borderId="0" xfId="50" applyFont="1" applyFill="1" applyBorder="1" applyAlignment="1">
      <alignment wrapText="1"/>
    </xf>
    <xf numFmtId="0" fontId="14" fillId="0" borderId="0" xfId="50" applyFont="1" applyFill="1" applyBorder="1" applyAlignment="1">
      <alignment horizontal="center" vertical="center"/>
    </xf>
    <xf numFmtId="165" fontId="5" fillId="2" borderId="0" xfId="7" applyNumberFormat="1" applyFont="1" applyFill="1" applyBorder="1" applyAlignment="1">
      <alignment horizontal="right" vertical="center"/>
    </xf>
    <xf numFmtId="165" fontId="4" fillId="2" borderId="0" xfId="50" applyNumberFormat="1" applyFont="1" applyFill="1" applyBorder="1" applyAlignment="1">
      <alignment vertical="center"/>
    </xf>
    <xf numFmtId="164" fontId="5" fillId="2" borderId="0" xfId="51" applyNumberFormat="1" applyFont="1" applyFill="1" applyBorder="1" applyAlignment="1">
      <alignment horizontal="left" wrapText="1"/>
    </xf>
    <xf numFmtId="49" fontId="14" fillId="2" borderId="0" xfId="50" applyNumberFormat="1" applyFont="1" applyFill="1" applyBorder="1" applyAlignment="1">
      <alignment horizontal="center" vertical="center"/>
    </xf>
    <xf numFmtId="165" fontId="5" fillId="2" borderId="0" xfId="50" applyNumberFormat="1" applyFont="1" applyFill="1" applyBorder="1" applyAlignment="1">
      <alignment vertical="center"/>
    </xf>
    <xf numFmtId="0" fontId="10" fillId="2" borderId="0" xfId="7" applyFill="1" applyBorder="1"/>
    <xf numFmtId="0" fontId="14" fillId="2" borderId="0" xfId="5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wrapText="1"/>
    </xf>
    <xf numFmtId="0" fontId="21" fillId="0" borderId="0" xfId="7" applyFont="1" applyBorder="1"/>
    <xf numFmtId="0" fontId="10" fillId="0" borderId="0" xfId="7" applyBorder="1"/>
    <xf numFmtId="165" fontId="5" fillId="2" borderId="0" xfId="7" applyNumberFormat="1" applyFont="1" applyFill="1" applyBorder="1" applyAlignment="1">
      <alignment horizontal="right" vertical="center" wrapText="1"/>
    </xf>
    <xf numFmtId="164" fontId="5" fillId="0" borderId="0" xfId="51" applyNumberFormat="1" applyFont="1" applyFill="1" applyBorder="1" applyAlignment="1">
      <alignment horizontal="left" wrapText="1"/>
    </xf>
    <xf numFmtId="0" fontId="5" fillId="0" borderId="0" xfId="7" applyFont="1" applyFill="1" applyBorder="1" applyAlignment="1">
      <alignment wrapText="1"/>
    </xf>
    <xf numFmtId="0" fontId="5" fillId="0" borderId="0" xfId="51" applyFont="1" applyFill="1" applyBorder="1" applyAlignment="1">
      <alignment horizontal="left" wrapText="1"/>
    </xf>
    <xf numFmtId="0" fontId="5" fillId="0" borderId="0" xfId="7" applyNumberFormat="1" applyFont="1" applyFill="1" applyBorder="1" applyAlignment="1">
      <alignment wrapText="1"/>
    </xf>
    <xf numFmtId="0" fontId="5" fillId="2" borderId="0" xfId="7" applyFont="1" applyFill="1" applyBorder="1" applyAlignment="1">
      <alignment wrapText="1"/>
    </xf>
    <xf numFmtId="165" fontId="4" fillId="2" borderId="0" xfId="50" applyNumberFormat="1" applyFont="1" applyFill="1" applyBorder="1" applyAlignment="1">
      <alignment horizontal="right" vertical="center"/>
    </xf>
    <xf numFmtId="0" fontId="14" fillId="0" borderId="0" xfId="7" applyFont="1" applyBorder="1" applyAlignment="1">
      <alignment horizontal="left" wrapText="1"/>
    </xf>
    <xf numFmtId="0" fontId="5" fillId="0" borderId="0" xfId="50" applyFont="1" applyFill="1" applyBorder="1" applyAlignment="1">
      <alignment horizontal="left" wrapText="1"/>
    </xf>
    <xf numFmtId="165" fontId="20" fillId="2" borderId="0" xfId="50" applyNumberFormat="1" applyFont="1" applyFill="1" applyBorder="1" applyAlignment="1">
      <alignment vertical="center"/>
    </xf>
    <xf numFmtId="165" fontId="5" fillId="0" borderId="0" xfId="7" applyNumberFormat="1" applyFont="1" applyBorder="1" applyAlignment="1">
      <alignment horizontal="right" vertical="center"/>
    </xf>
    <xf numFmtId="0" fontId="25" fillId="0" borderId="0" xfId="7" applyFont="1" applyBorder="1"/>
    <xf numFmtId="0" fontId="25" fillId="0" borderId="0" xfId="7" applyFont="1"/>
    <xf numFmtId="0" fontId="14" fillId="2" borderId="0" xfId="50" applyFont="1" applyFill="1" applyBorder="1" applyAlignment="1">
      <alignment wrapText="1"/>
    </xf>
    <xf numFmtId="165" fontId="14" fillId="2" borderId="0" xfId="50" applyNumberFormat="1" applyFont="1" applyFill="1" applyBorder="1" applyAlignment="1">
      <alignment vertical="center"/>
    </xf>
    <xf numFmtId="0" fontId="5" fillId="0" borderId="0" xfId="7" applyFont="1" applyBorder="1" applyAlignment="1">
      <alignment wrapText="1"/>
    </xf>
    <xf numFmtId="165" fontId="20" fillId="0" borderId="0" xfId="50" applyNumberFormat="1" applyFont="1" applyFill="1" applyBorder="1" applyAlignment="1">
      <alignment vertical="center"/>
    </xf>
    <xf numFmtId="0" fontId="21" fillId="0" borderId="0" xfId="7" applyFont="1" applyFill="1" applyBorder="1"/>
    <xf numFmtId="0" fontId="14" fillId="0" borderId="0" xfId="39" applyFont="1" applyFill="1" applyBorder="1" applyAlignment="1">
      <alignment wrapText="1"/>
    </xf>
    <xf numFmtId="0" fontId="10" fillId="0" borderId="0" xfId="7" applyFill="1" applyBorder="1"/>
    <xf numFmtId="0" fontId="23" fillId="0" borderId="0" xfId="7" applyFont="1" applyBorder="1" applyAlignment="1">
      <alignment horizontal="justify" wrapText="1"/>
    </xf>
    <xf numFmtId="165" fontId="4" fillId="2" borderId="0" xfId="7" applyNumberFormat="1" applyFont="1" applyFill="1" applyBorder="1" applyAlignment="1">
      <alignment horizontal="right" vertical="center"/>
    </xf>
    <xf numFmtId="0" fontId="24" fillId="0" borderId="0" xfId="7" applyFont="1" applyBorder="1" applyAlignment="1">
      <alignment wrapText="1"/>
    </xf>
    <xf numFmtId="0" fontId="14" fillId="0" borderId="0" xfId="7" applyFont="1" applyBorder="1" applyAlignment="1">
      <alignment horizontal="center" vertical="center"/>
    </xf>
    <xf numFmtId="0" fontId="18" fillId="0" borderId="0" xfId="50" applyFont="1" applyFill="1" applyBorder="1" applyAlignment="1"/>
    <xf numFmtId="0" fontId="18" fillId="0" borderId="0" xfId="50" applyFont="1" applyFill="1" applyBorder="1" applyAlignment="1">
      <alignment horizontal="right"/>
    </xf>
    <xf numFmtId="0" fontId="17" fillId="0" borderId="0" xfId="7" applyFont="1" applyBorder="1"/>
    <xf numFmtId="0" fontId="17" fillId="0" borderId="0" xfId="7" applyFont="1"/>
    <xf numFmtId="0" fontId="26" fillId="0" borderId="0" xfId="7" applyFont="1" applyBorder="1" applyAlignment="1"/>
    <xf numFmtId="0" fontId="26" fillId="0" borderId="0" xfId="7" applyFont="1" applyBorder="1"/>
    <xf numFmtId="0" fontId="10" fillId="0" borderId="0" xfId="7" applyBorder="1" applyAlignment="1"/>
    <xf numFmtId="165" fontId="8" fillId="2" borderId="0" xfId="7" applyNumberFormat="1" applyFont="1" applyFill="1" applyBorder="1"/>
    <xf numFmtId="0" fontId="10" fillId="0" borderId="0" xfId="7" applyAlignment="1"/>
    <xf numFmtId="49" fontId="14" fillId="0" borderId="1" xfId="50" applyNumberFormat="1" applyFont="1" applyFill="1" applyBorder="1" applyAlignment="1">
      <alignment horizontal="center" vertical="center"/>
    </xf>
    <xf numFmtId="4" fontId="10" fillId="0" borderId="0" xfId="7" applyNumberFormat="1"/>
    <xf numFmtId="0" fontId="15" fillId="0" borderId="0" xfId="39" applyFont="1" applyFill="1"/>
    <xf numFmtId="0" fontId="9" fillId="0" borderId="0" xfId="39" applyFont="1" applyFill="1" applyAlignment="1"/>
    <xf numFmtId="0" fontId="16" fillId="0" borderId="0" xfId="39" applyFont="1" applyFill="1" applyAlignment="1">
      <alignment horizontal="center" vertical="center" wrapText="1"/>
    </xf>
    <xf numFmtId="0" fontId="28" fillId="0" borderId="1" xfId="39" applyFont="1" applyFill="1" applyBorder="1" applyAlignment="1">
      <alignment horizontal="center" vertical="center" wrapText="1"/>
    </xf>
    <xf numFmtId="0" fontId="20" fillId="0" borderId="1" xfId="39" applyFont="1" applyFill="1" applyBorder="1" applyAlignment="1">
      <alignment horizontal="center" vertical="center"/>
    </xf>
    <xf numFmtId="0" fontId="20" fillId="0" borderId="1" xfId="39" applyFont="1" applyFill="1" applyBorder="1"/>
    <xf numFmtId="0" fontId="15" fillId="0" borderId="0" xfId="39" applyFont="1" applyFill="1" applyAlignment="1">
      <alignment wrapText="1"/>
    </xf>
    <xf numFmtId="0" fontId="14" fillId="0" borderId="1" xfId="39" applyFont="1" applyFill="1" applyBorder="1" applyAlignment="1">
      <alignment horizontal="center" vertical="center"/>
    </xf>
    <xf numFmtId="0" fontId="14" fillId="2" borderId="1" xfId="39" applyFont="1" applyFill="1" applyBorder="1" applyAlignment="1">
      <alignment horizontal="center" vertical="center"/>
    </xf>
    <xf numFmtId="0" fontId="15" fillId="2" borderId="0" xfId="39" applyFont="1" applyFill="1" applyAlignment="1">
      <alignment wrapText="1"/>
    </xf>
    <xf numFmtId="49" fontId="15" fillId="0" borderId="0" xfId="50" applyNumberFormat="1" applyFont="1" applyFill="1" applyBorder="1" applyAlignment="1">
      <alignment horizontal="center" vertical="center"/>
    </xf>
    <xf numFmtId="0" fontId="15" fillId="0" borderId="0" xfId="50" applyFont="1" applyFill="1" applyBorder="1" applyAlignment="1">
      <alignment horizontal="center" vertical="center"/>
    </xf>
    <xf numFmtId="0" fontId="15" fillId="0" borderId="0" xfId="7" applyFont="1" applyBorder="1" applyAlignment="1">
      <alignment horizontal="left" wrapText="1"/>
    </xf>
    <xf numFmtId="0" fontId="10" fillId="0" borderId="0" xfId="7" applyAlignment="1">
      <alignment vertical="top" wrapText="1"/>
    </xf>
    <xf numFmtId="0" fontId="15" fillId="0" borderId="0" xfId="39" applyFont="1" applyFill="1" applyBorder="1"/>
    <xf numFmtId="0" fontId="20" fillId="0" borderId="1" xfId="50" applyFont="1" applyFill="1" applyBorder="1" applyAlignment="1">
      <alignment horizontal="center" vertical="center"/>
    </xf>
    <xf numFmtId="165" fontId="4" fillId="2" borderId="1" xfId="7" applyNumberFormat="1" applyFont="1" applyFill="1" applyBorder="1" applyAlignment="1">
      <alignment horizontal="center" vertical="center" wrapText="1"/>
    </xf>
    <xf numFmtId="0" fontId="14" fillId="0" borderId="1" xfId="7" applyFont="1" applyFill="1" applyBorder="1" applyAlignment="1">
      <alignment horizontal="left" vertical="top" wrapText="1"/>
    </xf>
    <xf numFmtId="0" fontId="8" fillId="0" borderId="1" xfId="7" applyFont="1" applyBorder="1"/>
    <xf numFmtId="167" fontId="21" fillId="0" borderId="0" xfId="7" applyNumberFormat="1" applyFont="1"/>
    <xf numFmtId="166" fontId="10" fillId="0" borderId="0" xfId="7" applyNumberFormat="1"/>
    <xf numFmtId="0" fontId="20" fillId="0" borderId="1" xfId="50" applyFont="1" applyFill="1" applyBorder="1" applyAlignment="1">
      <alignment horizontal="center" vertical="center"/>
    </xf>
    <xf numFmtId="0" fontId="30" fillId="0" borderId="0" xfId="0" applyFont="1" applyAlignment="1">
      <alignment horizontal="left" readingOrder="2"/>
    </xf>
    <xf numFmtId="0" fontId="20" fillId="0" borderId="1" xfId="50" applyFont="1" applyFill="1" applyBorder="1" applyAlignment="1">
      <alignment vertical="center" wrapText="1"/>
    </xf>
    <xf numFmtId="0" fontId="33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7"/>
    <xf numFmtId="0" fontId="2" fillId="0" borderId="0" xfId="57" applyNumberFormat="1" applyFont="1" applyFill="1" applyAlignment="1" applyProtection="1">
      <alignment horizontal="centerContinuous"/>
      <protection hidden="1"/>
    </xf>
    <xf numFmtId="0" fontId="2" fillId="0" borderId="0" xfId="57" applyFont="1" applyProtection="1">
      <protection hidden="1"/>
    </xf>
    <xf numFmtId="0" fontId="2" fillId="0" borderId="0" xfId="57" applyFont="1"/>
    <xf numFmtId="0" fontId="32" fillId="0" borderId="1" xfId="67" applyNumberFormat="1" applyFont="1" applyFill="1" applyBorder="1" applyAlignment="1" applyProtection="1">
      <alignment horizontal="center" wrapText="1"/>
      <protection hidden="1"/>
    </xf>
    <xf numFmtId="0" fontId="32" fillId="0" borderId="1" xfId="67" applyNumberFormat="1" applyFont="1" applyFill="1" applyBorder="1" applyAlignment="1" applyProtection="1">
      <alignment horizontal="center"/>
      <protection hidden="1"/>
    </xf>
    <xf numFmtId="170" fontId="34" fillId="0" borderId="1" xfId="57" applyNumberFormat="1" applyFont="1" applyFill="1" applyBorder="1" applyAlignment="1" applyProtection="1">
      <alignment wrapText="1"/>
      <protection hidden="1"/>
    </xf>
    <xf numFmtId="171" fontId="34" fillId="0" borderId="1" xfId="57" applyNumberFormat="1" applyFont="1" applyFill="1" applyBorder="1" applyAlignment="1" applyProtection="1">
      <protection hidden="1"/>
    </xf>
    <xf numFmtId="168" fontId="34" fillId="0" borderId="1" xfId="57" applyNumberFormat="1" applyFont="1" applyFill="1" applyBorder="1" applyAlignment="1" applyProtection="1">
      <protection hidden="1"/>
    </xf>
    <xf numFmtId="0" fontId="34" fillId="0" borderId="0" xfId="57" applyFont="1"/>
    <xf numFmtId="170" fontId="2" fillId="0" borderId="1" xfId="57" applyNumberFormat="1" applyFont="1" applyFill="1" applyBorder="1" applyAlignment="1" applyProtection="1">
      <alignment wrapText="1"/>
      <protection hidden="1"/>
    </xf>
    <xf numFmtId="171" fontId="2" fillId="0" borderId="1" xfId="57" applyNumberFormat="1" applyFont="1" applyFill="1" applyBorder="1" applyAlignment="1" applyProtection="1">
      <protection hidden="1"/>
    </xf>
    <xf numFmtId="168" fontId="2" fillId="0" borderId="1" xfId="57" applyNumberFormat="1" applyFont="1" applyFill="1" applyBorder="1" applyAlignment="1" applyProtection="1">
      <protection hidden="1"/>
    </xf>
    <xf numFmtId="0" fontId="2" fillId="0" borderId="0" xfId="57" applyNumberFormat="1" applyFont="1" applyFill="1" applyBorder="1" applyAlignment="1" applyProtection="1">
      <alignment horizontal="center"/>
      <protection hidden="1"/>
    </xf>
    <xf numFmtId="0" fontId="2" fillId="0" borderId="0" xfId="57" applyFont="1" applyBorder="1" applyProtection="1">
      <protection hidden="1"/>
    </xf>
    <xf numFmtId="0" fontId="2" fillId="0" borderId="0" xfId="57" applyNumberFormat="1" applyFont="1" applyFill="1" applyAlignment="1" applyProtection="1">
      <alignment horizontal="left"/>
      <protection hidden="1"/>
    </xf>
    <xf numFmtId="0" fontId="2" fillId="0" borderId="0" xfId="57" applyFont="1" applyAlignment="1" applyProtection="1">
      <alignment horizontal="center"/>
      <protection hidden="1"/>
    </xf>
    <xf numFmtId="0" fontId="31" fillId="0" borderId="0" xfId="57" applyFont="1"/>
    <xf numFmtId="0" fontId="34" fillId="0" borderId="0" xfId="57" applyNumberFormat="1" applyFont="1" applyFill="1" applyAlignment="1" applyProtection="1">
      <protection hidden="1"/>
    </xf>
    <xf numFmtId="0" fontId="33" fillId="0" borderId="1" xfId="56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67" applyNumberFormat="1" applyFont="1" applyFill="1" applyBorder="1" applyAlignment="1" applyProtection="1">
      <alignment horizontal="center"/>
      <protection hidden="1"/>
    </xf>
    <xf numFmtId="0" fontId="33" fillId="0" borderId="1" xfId="56" applyNumberFormat="1" applyFont="1" applyFill="1" applyBorder="1" applyAlignment="1" applyProtection="1">
      <alignment horizontal="center"/>
      <protection hidden="1"/>
    </xf>
    <xf numFmtId="0" fontId="36" fillId="0" borderId="0" xfId="57" applyFont="1"/>
    <xf numFmtId="0" fontId="14" fillId="0" borderId="0" xfId="7" applyFont="1" applyAlignment="1">
      <alignment horizontal="left" readingOrder="1"/>
    </xf>
    <xf numFmtId="0" fontId="34" fillId="0" borderId="7" xfId="6" applyFont="1" applyBorder="1" applyAlignment="1">
      <alignment horizontal="center" wrapText="1"/>
    </xf>
    <xf numFmtId="0" fontId="34" fillId="0" borderId="7" xfId="6" applyFont="1" applyBorder="1" applyAlignment="1">
      <alignment vertical="center" wrapText="1"/>
    </xf>
    <xf numFmtId="0" fontId="34" fillId="0" borderId="7" xfId="6" applyFont="1" applyBorder="1" applyAlignment="1">
      <alignment horizontal="center" vertical="center"/>
    </xf>
    <xf numFmtId="165" fontId="34" fillId="0" borderId="7" xfId="6" applyNumberFormat="1" applyFont="1" applyBorder="1" applyAlignment="1">
      <alignment horizontal="center" vertical="center"/>
    </xf>
    <xf numFmtId="0" fontId="2" fillId="0" borderId="7" xfId="6" applyFont="1" applyBorder="1" applyAlignment="1">
      <alignment vertical="center" wrapText="1"/>
    </xf>
    <xf numFmtId="0" fontId="2" fillId="0" borderId="7" xfId="6" applyFont="1" applyBorder="1" applyAlignment="1">
      <alignment horizontal="center" vertical="center"/>
    </xf>
    <xf numFmtId="165" fontId="2" fillId="0" borderId="7" xfId="6" applyNumberFormat="1" applyFont="1" applyBorder="1" applyAlignment="1">
      <alignment horizontal="center" vertical="center"/>
    </xf>
    <xf numFmtId="0" fontId="2" fillId="0" borderId="1" xfId="7" applyFont="1" applyFill="1" applyBorder="1" applyAlignment="1">
      <alignment horizontal="left" vertical="center" wrapText="1"/>
    </xf>
    <xf numFmtId="0" fontId="2" fillId="0" borderId="1" xfId="7" applyFont="1" applyFill="1" applyBorder="1" applyAlignment="1">
      <alignment horizontal="center" vertical="center"/>
    </xf>
    <xf numFmtId="165" fontId="2" fillId="0" borderId="7" xfId="6" applyNumberFormat="1" applyFont="1" applyBorder="1" applyAlignment="1">
      <alignment horizontal="center" vertical="center" wrapText="1"/>
    </xf>
    <xf numFmtId="172" fontId="34" fillId="0" borderId="7" xfId="6" applyNumberFormat="1" applyFont="1" applyBorder="1" applyAlignment="1">
      <alignment horizontal="center" vertical="center" wrapText="1"/>
    </xf>
    <xf numFmtId="0" fontId="2" fillId="0" borderId="8" xfId="6" applyFont="1" applyBorder="1" applyAlignment="1">
      <alignment vertical="center" wrapText="1"/>
    </xf>
    <xf numFmtId="0" fontId="2" fillId="0" borderId="8" xfId="6" applyFont="1" applyBorder="1" applyAlignment="1">
      <alignment horizontal="center" vertical="center"/>
    </xf>
    <xf numFmtId="165" fontId="2" fillId="0" borderId="8" xfId="6" applyNumberFormat="1" applyFont="1" applyBorder="1" applyAlignment="1">
      <alignment horizontal="center" vertical="center"/>
    </xf>
    <xf numFmtId="0" fontId="2" fillId="0" borderId="9" xfId="6" applyFont="1" applyBorder="1" applyAlignment="1">
      <alignment horizontal="center" vertical="center"/>
    </xf>
    <xf numFmtId="165" fontId="2" fillId="0" borderId="1" xfId="6" applyNumberFormat="1" applyFont="1" applyBorder="1" applyAlignment="1">
      <alignment horizontal="center" vertical="center"/>
    </xf>
    <xf numFmtId="0" fontId="34" fillId="0" borderId="1" xfId="6" applyFont="1" applyBorder="1" applyAlignment="1">
      <alignment wrapText="1"/>
    </xf>
    <xf numFmtId="2" fontId="2" fillId="0" borderId="1" xfId="6" applyNumberFormat="1" applyFont="1" applyBorder="1" applyAlignment="1">
      <alignment horizontal="center"/>
    </xf>
    <xf numFmtId="172" fontId="2" fillId="0" borderId="1" xfId="6" applyNumberFormat="1" applyFont="1" applyBorder="1" applyAlignment="1">
      <alignment horizontal="center"/>
    </xf>
    <xf numFmtId="0" fontId="2" fillId="0" borderId="1" xfId="6" applyFont="1" applyBorder="1" applyAlignment="1">
      <alignment wrapText="1"/>
    </xf>
    <xf numFmtId="0" fontId="2" fillId="0" borderId="0" xfId="6" applyFont="1" applyFill="1" applyBorder="1" applyAlignment="1">
      <alignment wrapText="1"/>
    </xf>
    <xf numFmtId="0" fontId="2" fillId="0" borderId="0" xfId="7" applyFont="1" applyAlignment="1">
      <alignment horizontal="right"/>
    </xf>
    <xf numFmtId="0" fontId="10" fillId="0" borderId="0" xfId="7" applyAlignment="1">
      <alignment horizontal="right"/>
    </xf>
    <xf numFmtId="0" fontId="8" fillId="0" borderId="0" xfId="7" applyFont="1" applyAlignment="1">
      <alignment horizontal="right"/>
    </xf>
    <xf numFmtId="0" fontId="34" fillId="0" borderId="11" xfId="6" applyFont="1" applyBorder="1" applyAlignment="1">
      <alignment vertical="center" wrapText="1"/>
    </xf>
    <xf numFmtId="0" fontId="34" fillId="0" borderId="11" xfId="6" applyFont="1" applyBorder="1" applyAlignment="1">
      <alignment horizontal="center" vertical="center"/>
    </xf>
    <xf numFmtId="165" fontId="34" fillId="0" borderId="11" xfId="6" applyNumberFormat="1" applyFont="1" applyBorder="1" applyAlignment="1">
      <alignment horizontal="center" vertical="center"/>
    </xf>
    <xf numFmtId="0" fontId="8" fillId="0" borderId="0" xfId="7" applyFont="1" applyFill="1" applyAlignment="1">
      <alignment horizontal="left"/>
    </xf>
    <xf numFmtId="165" fontId="4" fillId="2" borderId="1" xfId="50" applyNumberFormat="1" applyFont="1" applyFill="1" applyBorder="1" applyAlignment="1">
      <alignment vertical="center"/>
    </xf>
    <xf numFmtId="165" fontId="5" fillId="2" borderId="1" xfId="50" applyNumberFormat="1" applyFont="1" applyFill="1" applyBorder="1" applyAlignment="1">
      <alignment vertical="center"/>
    </xf>
    <xf numFmtId="165" fontId="5" fillId="0" borderId="1" xfId="7" applyNumberFormat="1" applyFont="1" applyBorder="1" applyAlignment="1">
      <alignment vertical="center" wrapText="1"/>
    </xf>
    <xf numFmtId="165" fontId="5" fillId="2" borderId="2" xfId="7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vertical="center"/>
    </xf>
    <xf numFmtId="165" fontId="4" fillId="2" borderId="1" xfId="7" applyNumberFormat="1" applyFont="1" applyFill="1" applyBorder="1" applyAlignment="1">
      <alignment vertical="center"/>
    </xf>
    <xf numFmtId="165" fontId="4" fillId="2" borderId="1" xfId="50" applyNumberFormat="1" applyFont="1" applyFill="1" applyBorder="1" applyAlignment="1">
      <alignment horizontal="right" vertical="center"/>
    </xf>
    <xf numFmtId="165" fontId="5" fillId="2" borderId="1" xfId="50" applyNumberFormat="1" applyFont="1" applyFill="1" applyBorder="1" applyAlignment="1">
      <alignment horizontal="right" vertical="center"/>
    </xf>
    <xf numFmtId="165" fontId="14" fillId="2" borderId="1" xfId="50" applyNumberFormat="1" applyFont="1" applyFill="1" applyBorder="1" applyAlignment="1">
      <alignment vertical="center"/>
    </xf>
    <xf numFmtId="165" fontId="20" fillId="0" borderId="1" xfId="50" applyNumberFormat="1" applyFont="1" applyFill="1" applyBorder="1" applyAlignment="1">
      <alignment vertical="center"/>
    </xf>
    <xf numFmtId="165" fontId="5" fillId="2" borderId="1" xfId="7" applyNumberFormat="1" applyFont="1" applyFill="1" applyBorder="1" applyAlignment="1">
      <alignment horizontal="right" vertical="center"/>
    </xf>
    <xf numFmtId="165" fontId="5" fillId="2" borderId="1" xfId="7" applyNumberFormat="1" applyFont="1" applyFill="1" applyBorder="1"/>
    <xf numFmtId="0" fontId="30" fillId="0" borderId="0" xfId="0" applyFont="1" applyAlignment="1">
      <alignment horizontal="left" readingOrder="2"/>
    </xf>
    <xf numFmtId="165" fontId="2" fillId="0" borderId="10" xfId="6" applyNumberFormat="1" applyFont="1" applyBorder="1" applyAlignment="1">
      <alignment horizontal="center" vertical="center"/>
    </xf>
    <xf numFmtId="0" fontId="2" fillId="0" borderId="1" xfId="6" applyFont="1" applyBorder="1" applyAlignment="1">
      <alignment vertical="center" wrapText="1"/>
    </xf>
    <xf numFmtId="0" fontId="2" fillId="0" borderId="1" xfId="6" applyFont="1" applyBorder="1" applyAlignment="1">
      <alignment horizontal="center" vertical="center"/>
    </xf>
    <xf numFmtId="0" fontId="14" fillId="0" borderId="0" xfId="43" applyFont="1"/>
    <xf numFmtId="0" fontId="14" fillId="0" borderId="0" xfId="43" applyFont="1" applyAlignment="1">
      <alignment horizontal="left" readingOrder="2"/>
    </xf>
    <xf numFmtId="0" fontId="14" fillId="0" borderId="0" xfId="43" applyFont="1" applyAlignment="1">
      <alignment horizontal="center"/>
    </xf>
    <xf numFmtId="0" fontId="8" fillId="0" borderId="0" xfId="7" applyFont="1"/>
    <xf numFmtId="0" fontId="8" fillId="0" borderId="0" xfId="7" applyFont="1" applyAlignment="1">
      <alignment horizontal="center"/>
    </xf>
    <xf numFmtId="0" fontId="15" fillId="0" borderId="0" xfId="7" applyFont="1" applyAlignment="1">
      <alignment horizontal="center"/>
    </xf>
    <xf numFmtId="0" fontId="34" fillId="0" borderId="1" xfId="107" applyFont="1" applyBorder="1" applyAlignment="1">
      <alignment horizontal="center" vertical="center" wrapText="1"/>
    </xf>
    <xf numFmtId="0" fontId="34" fillId="0" borderId="1" xfId="7" applyFont="1" applyBorder="1" applyAlignment="1">
      <alignment horizontal="center"/>
    </xf>
    <xf numFmtId="0" fontId="37" fillId="0" borderId="1" xfId="7" applyFont="1" applyBorder="1" applyAlignment="1">
      <alignment horizontal="center" vertical="center"/>
    </xf>
    <xf numFmtId="0" fontId="35" fillId="0" borderId="1" xfId="43" applyFont="1" applyBorder="1"/>
    <xf numFmtId="172" fontId="37" fillId="0" borderId="1" xfId="7" applyNumberFormat="1" applyFont="1" applyFill="1" applyBorder="1" applyAlignment="1">
      <alignment horizontal="center" vertical="center"/>
    </xf>
    <xf numFmtId="172" fontId="35" fillId="0" borderId="1" xfId="107" applyNumberFormat="1" applyFont="1" applyBorder="1" applyAlignment="1">
      <alignment horizontal="center" vertical="center" wrapText="1"/>
    </xf>
    <xf numFmtId="172" fontId="35" fillId="0" borderId="1" xfId="7" applyNumberFormat="1" applyFont="1" applyBorder="1" applyAlignment="1">
      <alignment horizontal="center" vertical="center"/>
    </xf>
    <xf numFmtId="172" fontId="37" fillId="0" borderId="1" xfId="44" applyNumberFormat="1" applyFont="1" applyBorder="1" applyAlignment="1">
      <alignment horizontal="center" vertical="center"/>
    </xf>
    <xf numFmtId="0" fontId="37" fillId="0" borderId="1" xfId="44" applyFont="1" applyBorder="1" applyAlignment="1">
      <alignment horizontal="center" vertical="center"/>
    </xf>
    <xf numFmtId="0" fontId="37" fillId="0" borderId="1" xfId="7" applyFont="1" applyBorder="1"/>
    <xf numFmtId="0" fontId="31" fillId="0" borderId="1" xfId="7" applyFont="1" applyBorder="1" applyAlignment="1">
      <alignment horizontal="center" vertical="center" wrapText="1"/>
    </xf>
    <xf numFmtId="172" fontId="31" fillId="0" borderId="1" xfId="7" applyNumberFormat="1" applyFont="1" applyBorder="1" applyAlignment="1">
      <alignment horizontal="center" vertical="center" wrapText="1"/>
    </xf>
    <xf numFmtId="0" fontId="15" fillId="0" borderId="0" xfId="7" applyFont="1"/>
    <xf numFmtId="0" fontId="2" fillId="0" borderId="0" xfId="56" applyFont="1"/>
    <xf numFmtId="0" fontId="2" fillId="0" borderId="0" xfId="56" applyFont="1" applyAlignment="1">
      <alignment horizontal="center"/>
    </xf>
    <xf numFmtId="0" fontId="2" fillId="0" borderId="0" xfId="56" applyFont="1" applyAlignment="1"/>
    <xf numFmtId="164" fontId="37" fillId="0" borderId="1" xfId="4" applyNumberFormat="1" applyFont="1" applyFill="1" applyBorder="1" applyAlignment="1">
      <alignment horizontal="center" vertical="center" shrinkToFit="1"/>
    </xf>
    <xf numFmtId="172" fontId="37" fillId="0" borderId="1" xfId="43" applyNumberFormat="1" applyFont="1" applyBorder="1" applyAlignment="1">
      <alignment horizontal="center"/>
    </xf>
    <xf numFmtId="165" fontId="4" fillId="2" borderId="1" xfId="7" applyNumberFormat="1" applyFont="1" applyFill="1" applyBorder="1" applyAlignment="1">
      <alignment horizontal="right" vertical="center"/>
    </xf>
    <xf numFmtId="0" fontId="32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66" applyNumberFormat="1" applyFont="1" applyFill="1" applyAlignment="1" applyProtection="1">
      <protection hidden="1"/>
    </xf>
    <xf numFmtId="0" fontId="2" fillId="0" borderId="0" xfId="66" applyFont="1" applyAlignment="1" applyProtection="1">
      <alignment horizontal="center"/>
      <protection hidden="1"/>
    </xf>
    <xf numFmtId="0" fontId="2" fillId="0" borderId="0" xfId="66" applyFont="1" applyProtection="1">
      <protection hidden="1"/>
    </xf>
    <xf numFmtId="0" fontId="2" fillId="0" borderId="0" xfId="108" applyFont="1"/>
    <xf numFmtId="0" fontId="2" fillId="0" borderId="0" xfId="66" applyNumberFormat="1" applyFont="1" applyFill="1" applyAlignment="1" applyProtection="1">
      <alignment horizontal="center"/>
      <protection hidden="1"/>
    </xf>
    <xf numFmtId="0" fontId="34" fillId="0" borderId="0" xfId="108" applyNumberFormat="1" applyFont="1" applyFill="1" applyAlignment="1" applyProtection="1">
      <protection hidden="1"/>
    </xf>
    <xf numFmtId="0" fontId="2" fillId="0" borderId="0" xfId="108" applyFont="1" applyAlignment="1" applyProtection="1">
      <alignment horizontal="center"/>
      <protection hidden="1"/>
    </xf>
    <xf numFmtId="0" fontId="2" fillId="0" borderId="0" xfId="108" applyFont="1" applyProtection="1">
      <protection hidden="1"/>
    </xf>
    <xf numFmtId="0" fontId="2" fillId="0" borderId="0" xfId="108" applyNumberFormat="1" applyFont="1" applyFill="1" applyAlignment="1" applyProtection="1">
      <alignment horizontal="centerContinuous"/>
      <protection hidden="1"/>
    </xf>
    <xf numFmtId="0" fontId="33" fillId="0" borderId="1" xfId="57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57" applyNumberFormat="1" applyFont="1" applyFill="1" applyBorder="1" applyAlignment="1" applyProtection="1">
      <alignment horizontal="center"/>
      <protection hidden="1"/>
    </xf>
    <xf numFmtId="173" fontId="34" fillId="0" borderId="1" xfId="108" applyNumberFormat="1" applyFont="1" applyFill="1" applyBorder="1" applyAlignment="1" applyProtection="1">
      <alignment wrapText="1"/>
      <protection hidden="1"/>
    </xf>
    <xf numFmtId="174" fontId="34" fillId="0" borderId="1" xfId="108" applyNumberFormat="1" applyFont="1" applyFill="1" applyBorder="1" applyAlignment="1" applyProtection="1">
      <alignment horizontal="center"/>
      <protection hidden="1"/>
    </xf>
    <xf numFmtId="175" fontId="34" fillId="0" borderId="1" xfId="108" applyNumberFormat="1" applyFont="1" applyFill="1" applyBorder="1" applyAlignment="1" applyProtection="1">
      <alignment horizontal="center"/>
      <protection hidden="1"/>
    </xf>
    <xf numFmtId="176" fontId="34" fillId="0" borderId="1" xfId="108" applyNumberFormat="1" applyFont="1" applyFill="1" applyBorder="1" applyAlignment="1" applyProtection="1">
      <alignment horizontal="center"/>
      <protection hidden="1"/>
    </xf>
    <xf numFmtId="168" fontId="34" fillId="0" borderId="1" xfId="108" applyNumberFormat="1" applyFont="1" applyFill="1" applyBorder="1" applyAlignment="1" applyProtection="1">
      <protection hidden="1"/>
    </xf>
    <xf numFmtId="0" fontId="34" fillId="0" borderId="0" xfId="108" applyFont="1"/>
    <xf numFmtId="173" fontId="2" fillId="0" borderId="1" xfId="108" applyNumberFormat="1" applyFont="1" applyFill="1" applyBorder="1" applyAlignment="1" applyProtection="1">
      <alignment wrapText="1"/>
      <protection hidden="1"/>
    </xf>
    <xf numFmtId="174" fontId="2" fillId="0" borderId="1" xfId="108" applyNumberFormat="1" applyFont="1" applyFill="1" applyBorder="1" applyAlignment="1" applyProtection="1">
      <alignment horizontal="center"/>
      <protection hidden="1"/>
    </xf>
    <xf numFmtId="175" fontId="2" fillId="0" borderId="1" xfId="108" applyNumberFormat="1" applyFont="1" applyFill="1" applyBorder="1" applyAlignment="1" applyProtection="1">
      <alignment horizontal="center"/>
      <protection hidden="1"/>
    </xf>
    <xf numFmtId="176" fontId="2" fillId="0" borderId="1" xfId="108" applyNumberFormat="1" applyFont="1" applyFill="1" applyBorder="1" applyAlignment="1" applyProtection="1">
      <alignment horizontal="center"/>
      <protection hidden="1"/>
    </xf>
    <xf numFmtId="168" fontId="2" fillId="0" borderId="1" xfId="108" applyNumberFormat="1" applyFont="1" applyFill="1" applyBorder="1" applyAlignment="1" applyProtection="1">
      <protection hidden="1"/>
    </xf>
    <xf numFmtId="169" fontId="34" fillId="0" borderId="1" xfId="108" applyNumberFormat="1" applyFont="1" applyFill="1" applyBorder="1" applyAlignment="1" applyProtection="1">
      <protection hidden="1"/>
    </xf>
    <xf numFmtId="0" fontId="2" fillId="0" borderId="0" xfId="108" applyNumberFormat="1" applyFont="1" applyFill="1" applyBorder="1" applyAlignment="1" applyProtection="1">
      <alignment horizontal="center"/>
      <protection hidden="1"/>
    </xf>
    <xf numFmtId="0" fontId="2" fillId="0" borderId="0" xfId="108" applyFont="1" applyBorder="1" applyAlignment="1" applyProtection="1">
      <alignment horizontal="center"/>
      <protection hidden="1"/>
    </xf>
    <xf numFmtId="0" fontId="2" fillId="0" borderId="0" xfId="108" applyFont="1" applyBorder="1" applyProtection="1">
      <protection hidden="1"/>
    </xf>
    <xf numFmtId="0" fontId="2" fillId="0" borderId="0" xfId="108" applyNumberFormat="1" applyFont="1" applyFill="1" applyAlignment="1" applyProtection="1">
      <alignment horizontal="center"/>
      <protection hidden="1"/>
    </xf>
    <xf numFmtId="0" fontId="2" fillId="0" borderId="0" xfId="109" applyFont="1"/>
    <xf numFmtId="0" fontId="2" fillId="0" borderId="0" xfId="108" applyFont="1" applyAlignment="1">
      <alignment horizontal="center"/>
    </xf>
    <xf numFmtId="0" fontId="5" fillId="0" borderId="0" xfId="57" applyFont="1"/>
    <xf numFmtId="0" fontId="5" fillId="0" borderId="0" xfId="57" applyFont="1" applyAlignment="1">
      <alignment horizontal="center"/>
    </xf>
    <xf numFmtId="0" fontId="2" fillId="0" borderId="0" xfId="110" applyFont="1"/>
    <xf numFmtId="0" fontId="2" fillId="0" borderId="0" xfId="110" applyNumberFormat="1" applyFont="1" applyFill="1" applyAlignment="1" applyProtection="1">
      <alignment horizontal="centerContinuous"/>
      <protection hidden="1"/>
    </xf>
    <xf numFmtId="0" fontId="2" fillId="0" borderId="0" xfId="110" applyFont="1" applyAlignment="1" applyProtection="1">
      <alignment horizontal="center"/>
      <protection hidden="1"/>
    </xf>
    <xf numFmtId="0" fontId="2" fillId="0" borderId="0" xfId="110" applyFont="1" applyProtection="1">
      <protection hidden="1"/>
    </xf>
    <xf numFmtId="0" fontId="33" fillId="0" borderId="1" xfId="57" applyNumberFormat="1" applyFont="1" applyFill="1" applyBorder="1" applyAlignment="1" applyProtection="1">
      <alignment horizontal="center"/>
      <protection hidden="1"/>
    </xf>
    <xf numFmtId="0" fontId="34" fillId="0" borderId="0" xfId="110" applyFont="1"/>
    <xf numFmtId="173" fontId="34" fillId="0" borderId="1" xfId="110" applyNumberFormat="1" applyFont="1" applyFill="1" applyBorder="1" applyAlignment="1" applyProtection="1">
      <alignment wrapText="1"/>
      <protection hidden="1"/>
    </xf>
    <xf numFmtId="174" fontId="34" fillId="0" borderId="1" xfId="110" applyNumberFormat="1" applyFont="1" applyFill="1" applyBorder="1" applyAlignment="1" applyProtection="1">
      <alignment horizontal="center"/>
      <protection hidden="1"/>
    </xf>
    <xf numFmtId="175" fontId="34" fillId="0" borderId="1" xfId="110" applyNumberFormat="1" applyFont="1" applyFill="1" applyBorder="1" applyAlignment="1" applyProtection="1">
      <alignment horizontal="center"/>
      <protection hidden="1"/>
    </xf>
    <xf numFmtId="176" fontId="34" fillId="0" borderId="1" xfId="110" applyNumberFormat="1" applyFont="1" applyFill="1" applyBorder="1" applyAlignment="1" applyProtection="1">
      <alignment horizontal="center"/>
      <protection hidden="1"/>
    </xf>
    <xf numFmtId="168" fontId="34" fillId="0" borderId="1" xfId="110" applyNumberFormat="1" applyFont="1" applyFill="1" applyBorder="1" applyAlignment="1" applyProtection="1">
      <protection hidden="1"/>
    </xf>
    <xf numFmtId="173" fontId="2" fillId="0" borderId="1" xfId="110" applyNumberFormat="1" applyFont="1" applyFill="1" applyBorder="1" applyAlignment="1" applyProtection="1">
      <alignment wrapText="1"/>
      <protection hidden="1"/>
    </xf>
    <xf numFmtId="174" fontId="2" fillId="0" borderId="1" xfId="110" applyNumberFormat="1" applyFont="1" applyFill="1" applyBorder="1" applyAlignment="1" applyProtection="1">
      <alignment horizontal="center"/>
      <protection hidden="1"/>
    </xf>
    <xf numFmtId="175" fontId="2" fillId="0" borderId="1" xfId="110" applyNumberFormat="1" applyFont="1" applyFill="1" applyBorder="1" applyAlignment="1" applyProtection="1">
      <alignment horizontal="center"/>
      <protection hidden="1"/>
    </xf>
    <xf numFmtId="176" fontId="2" fillId="0" borderId="1" xfId="110" applyNumberFormat="1" applyFont="1" applyFill="1" applyBorder="1" applyAlignment="1" applyProtection="1">
      <alignment horizontal="center"/>
      <protection hidden="1"/>
    </xf>
    <xf numFmtId="168" fontId="2" fillId="0" borderId="1" xfId="110" applyNumberFormat="1" applyFont="1" applyFill="1" applyBorder="1" applyAlignment="1" applyProtection="1">
      <protection hidden="1"/>
    </xf>
    <xf numFmtId="0" fontId="2" fillId="0" borderId="0" xfId="110" applyNumberFormat="1" applyFont="1" applyFill="1" applyBorder="1" applyAlignment="1" applyProtection="1">
      <alignment horizontal="center"/>
      <protection hidden="1"/>
    </xf>
    <xf numFmtId="0" fontId="2" fillId="0" borderId="0" xfId="110" applyFont="1" applyBorder="1" applyAlignment="1" applyProtection="1">
      <alignment horizontal="center"/>
      <protection hidden="1"/>
    </xf>
    <xf numFmtId="0" fontId="2" fillId="0" borderId="0" xfId="110" applyFont="1" applyBorder="1" applyProtection="1">
      <protection hidden="1"/>
    </xf>
    <xf numFmtId="0" fontId="2" fillId="0" borderId="0" xfId="110" applyNumberFormat="1" applyFont="1" applyFill="1" applyAlignment="1" applyProtection="1">
      <alignment horizontal="center"/>
      <protection hidden="1"/>
    </xf>
    <xf numFmtId="0" fontId="2" fillId="0" borderId="0" xfId="110" applyFont="1" applyAlignment="1">
      <alignment horizontal="center"/>
    </xf>
    <xf numFmtId="0" fontId="34" fillId="0" borderId="0" xfId="109" applyNumberFormat="1" applyFont="1" applyFill="1" applyAlignment="1" applyProtection="1">
      <protection hidden="1"/>
    </xf>
    <xf numFmtId="0" fontId="2" fillId="0" borderId="0" xfId="109" applyFont="1" applyAlignment="1" applyProtection="1">
      <alignment horizontal="center"/>
      <protection hidden="1"/>
    </xf>
    <xf numFmtId="0" fontId="2" fillId="0" borderId="0" xfId="109" applyFont="1" applyProtection="1">
      <protection hidden="1"/>
    </xf>
    <xf numFmtId="170" fontId="34" fillId="0" borderId="1" xfId="110" applyNumberFormat="1" applyFont="1" applyFill="1" applyBorder="1" applyAlignment="1" applyProtection="1">
      <alignment wrapText="1"/>
      <protection hidden="1"/>
    </xf>
    <xf numFmtId="170" fontId="34" fillId="0" borderId="1" xfId="110" applyNumberFormat="1" applyFont="1" applyFill="1" applyBorder="1" applyAlignment="1" applyProtection="1">
      <alignment horizontal="center"/>
      <protection hidden="1"/>
    </xf>
    <xf numFmtId="171" fontId="34" fillId="0" borderId="1" xfId="110" applyNumberFormat="1" applyFont="1" applyFill="1" applyBorder="1" applyAlignment="1" applyProtection="1">
      <alignment horizontal="center"/>
      <protection hidden="1"/>
    </xf>
    <xf numFmtId="170" fontId="2" fillId="0" borderId="1" xfId="110" applyNumberFormat="1" applyFont="1" applyFill="1" applyBorder="1" applyAlignment="1" applyProtection="1">
      <alignment wrapText="1"/>
      <protection hidden="1"/>
    </xf>
    <xf numFmtId="170" fontId="2" fillId="0" borderId="1" xfId="110" applyNumberFormat="1" applyFont="1" applyFill="1" applyBorder="1" applyAlignment="1" applyProtection="1">
      <alignment horizontal="center"/>
      <protection hidden="1"/>
    </xf>
    <xf numFmtId="171" fontId="2" fillId="0" borderId="1" xfId="110" applyNumberFormat="1" applyFont="1" applyFill="1" applyBorder="1" applyAlignment="1" applyProtection="1">
      <alignment horizontal="center"/>
      <protection hidden="1"/>
    </xf>
    <xf numFmtId="0" fontId="34" fillId="0" borderId="0" xfId="117" applyNumberFormat="1" applyFont="1" applyFill="1" applyAlignment="1" applyProtection="1">
      <protection hidden="1"/>
    </xf>
    <xf numFmtId="0" fontId="2" fillId="0" borderId="0" xfId="117" applyFont="1" applyAlignment="1" applyProtection="1">
      <alignment horizontal="center"/>
      <protection hidden="1"/>
    </xf>
    <xf numFmtId="0" fontId="2" fillId="0" borderId="0" xfId="117" applyFont="1" applyProtection="1">
      <protection hidden="1"/>
    </xf>
    <xf numFmtId="0" fontId="32" fillId="0" borderId="1" xfId="57" applyNumberFormat="1" applyFont="1" applyFill="1" applyBorder="1" applyAlignment="1" applyProtection="1">
      <alignment horizontal="center"/>
      <protection hidden="1"/>
    </xf>
    <xf numFmtId="49" fontId="34" fillId="0" borderId="1" xfId="57" applyNumberFormat="1" applyFont="1" applyFill="1" applyBorder="1" applyAlignment="1" applyProtection="1">
      <protection hidden="1"/>
    </xf>
    <xf numFmtId="0" fontId="30" fillId="0" borderId="0" xfId="0" applyFont="1" applyAlignment="1">
      <alignment horizontal="left" readingOrder="2"/>
    </xf>
    <xf numFmtId="0" fontId="19" fillId="0" borderId="0" xfId="50" applyFont="1" applyFill="1" applyAlignment="1">
      <alignment horizontal="center" vertical="center" wrapText="1"/>
    </xf>
    <xf numFmtId="0" fontId="20" fillId="0" borderId="1" xfId="50" applyFont="1" applyFill="1" applyBorder="1" applyAlignment="1">
      <alignment horizontal="center" wrapText="1"/>
    </xf>
    <xf numFmtId="165" fontId="5" fillId="2" borderId="0" xfId="7" applyNumberFormat="1" applyFont="1" applyFill="1" applyAlignment="1">
      <alignment horizontal="right"/>
    </xf>
    <xf numFmtId="165" fontId="2" fillId="2" borderId="0" xfId="7" applyNumberFormat="1" applyFont="1" applyFill="1" applyBorder="1" applyAlignment="1">
      <alignment horizontal="right"/>
    </xf>
    <xf numFmtId="0" fontId="20" fillId="0" borderId="1" xfId="50" applyFont="1" applyFill="1" applyBorder="1" applyAlignment="1">
      <alignment horizontal="center" vertical="center"/>
    </xf>
    <xf numFmtId="0" fontId="20" fillId="0" borderId="1" xfId="50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165" fontId="5" fillId="2" borderId="0" xfId="7" applyNumberFormat="1" applyFont="1" applyFill="1" applyBorder="1" applyAlignment="1"/>
    <xf numFmtId="0" fontId="20" fillId="0" borderId="0" xfId="50" applyFont="1" applyFill="1" applyBorder="1" applyAlignment="1">
      <alignment horizontal="center" wrapText="1"/>
    </xf>
    <xf numFmtId="165" fontId="5" fillId="2" borderId="0" xfId="7" applyNumberFormat="1" applyFont="1" applyFill="1" applyBorder="1" applyAlignment="1">
      <alignment horizontal="right"/>
    </xf>
    <xf numFmtId="0" fontId="20" fillId="0" borderId="1" xfId="39" applyFont="1" applyFill="1" applyBorder="1" applyAlignment="1">
      <alignment horizontal="left" vertical="center" wrapText="1"/>
    </xf>
    <xf numFmtId="0" fontId="12" fillId="0" borderId="1" xfId="39" applyFont="1" applyBorder="1" applyAlignment="1">
      <alignment horizontal="left" vertical="center" wrapText="1"/>
    </xf>
    <xf numFmtId="0" fontId="19" fillId="0" borderId="0" xfId="39" applyFont="1" applyFill="1" applyAlignment="1">
      <alignment horizontal="center" vertical="center" wrapText="1"/>
    </xf>
    <xf numFmtId="0" fontId="27" fillId="0" borderId="1" xfId="39" applyFont="1" applyFill="1" applyBorder="1" applyAlignment="1">
      <alignment horizontal="center"/>
    </xf>
    <xf numFmtId="0" fontId="27" fillId="0" borderId="1" xfId="39" applyFont="1" applyFill="1" applyBorder="1" applyAlignment="1">
      <alignment horizontal="center" vertical="center" wrapText="1"/>
    </xf>
    <xf numFmtId="0" fontId="6" fillId="0" borderId="1" xfId="39" applyBorder="1" applyAlignment="1">
      <alignment horizontal="center"/>
    </xf>
    <xf numFmtId="0" fontId="14" fillId="0" borderId="1" xfId="39" applyFont="1" applyFill="1" applyBorder="1" applyAlignment="1">
      <alignment horizontal="left" vertical="center" wrapText="1"/>
    </xf>
    <xf numFmtId="0" fontId="5" fillId="0" borderId="1" xfId="7" applyFont="1" applyBorder="1" applyAlignment="1">
      <alignment horizontal="left" wrapText="1"/>
    </xf>
    <xf numFmtId="0" fontId="14" fillId="0" borderId="3" xfId="39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4" fillId="0" borderId="1" xfId="7" applyFont="1" applyBorder="1" applyAlignment="1">
      <alignment horizontal="left" wrapText="1"/>
    </xf>
    <xf numFmtId="0" fontId="15" fillId="0" borderId="0" xfId="7" applyFont="1" applyAlignment="1">
      <alignment horizontal="left" vertical="top" wrapText="1"/>
    </xf>
    <xf numFmtId="165" fontId="5" fillId="2" borderId="0" xfId="7" applyNumberFormat="1" applyFont="1" applyFill="1" applyBorder="1" applyAlignment="1">
      <alignment horizontal="center"/>
    </xf>
    <xf numFmtId="0" fontId="2" fillId="0" borderId="0" xfId="109" applyFont="1" applyAlignment="1">
      <alignment horizontal="right"/>
    </xf>
    <xf numFmtId="0" fontId="31" fillId="0" borderId="0" xfId="57" applyFont="1" applyAlignment="1">
      <alignment horizontal="center" wrapText="1"/>
    </xf>
    <xf numFmtId="0" fontId="32" fillId="0" borderId="1" xfId="67" applyNumberFormat="1" applyFont="1" applyFill="1" applyBorder="1" applyAlignment="1" applyProtection="1">
      <alignment horizontal="center" vertical="center" wrapText="1"/>
      <protection hidden="1"/>
    </xf>
    <xf numFmtId="0" fontId="33" fillId="0" borderId="1" xfId="57" applyNumberFormat="1" applyFont="1" applyFill="1" applyBorder="1" applyAlignment="1" applyProtection="1">
      <alignment horizontal="center" vertical="top" wrapText="1"/>
      <protection hidden="1"/>
    </xf>
    <xf numFmtId="0" fontId="33" fillId="0" borderId="1" xfId="67" applyNumberFormat="1" applyFont="1" applyFill="1" applyBorder="1" applyAlignment="1" applyProtection="1">
      <alignment horizontal="center" vertical="center" wrapText="1"/>
      <protection hidden="1"/>
    </xf>
    <xf numFmtId="169" fontId="34" fillId="0" borderId="3" xfId="108" applyNumberFormat="1" applyFont="1" applyFill="1" applyBorder="1" applyAlignment="1" applyProtection="1">
      <alignment horizontal="center"/>
      <protection hidden="1"/>
    </xf>
    <xf numFmtId="169" fontId="34" fillId="0" borderId="4" xfId="108" applyNumberFormat="1" applyFont="1" applyFill="1" applyBorder="1" applyAlignment="1" applyProtection="1">
      <alignment horizontal="center"/>
      <protection hidden="1"/>
    </xf>
    <xf numFmtId="169" fontId="34" fillId="0" borderId="5" xfId="108" applyNumberFormat="1" applyFont="1" applyFill="1" applyBorder="1" applyAlignment="1" applyProtection="1">
      <alignment horizontal="center"/>
      <protection hidden="1"/>
    </xf>
    <xf numFmtId="0" fontId="2" fillId="0" borderId="0" xfId="110" applyFont="1" applyAlignment="1">
      <alignment horizontal="right"/>
    </xf>
    <xf numFmtId="169" fontId="34" fillId="0" borderId="3" xfId="110" applyNumberFormat="1" applyFont="1" applyFill="1" applyBorder="1" applyAlignment="1" applyProtection="1">
      <alignment horizontal="center"/>
      <protection hidden="1"/>
    </xf>
    <xf numFmtId="169" fontId="34" fillId="0" borderId="4" xfId="110" applyNumberFormat="1" applyFont="1" applyFill="1" applyBorder="1" applyAlignment="1" applyProtection="1">
      <alignment horizontal="center"/>
      <protection hidden="1"/>
    </xf>
    <xf numFmtId="169" fontId="34" fillId="0" borderId="5" xfId="110" applyNumberFormat="1" applyFont="1" applyFill="1" applyBorder="1" applyAlignment="1" applyProtection="1">
      <alignment horizontal="center"/>
      <protection hidden="1"/>
    </xf>
    <xf numFmtId="0" fontId="2" fillId="0" borderId="0" xfId="57" applyFont="1" applyAlignment="1" applyProtection="1">
      <alignment horizontal="right" wrapText="1"/>
      <protection hidden="1"/>
    </xf>
    <xf numFmtId="0" fontId="32" fillId="0" borderId="1" xfId="67" applyNumberFormat="1" applyFont="1" applyFill="1" applyBorder="1" applyAlignment="1" applyProtection="1">
      <alignment horizontal="center" wrapText="1"/>
      <protection hidden="1"/>
    </xf>
    <xf numFmtId="169" fontId="34" fillId="0" borderId="1" xfId="57" applyNumberFormat="1" applyFont="1" applyFill="1" applyBorder="1" applyAlignment="1" applyProtection="1">
      <alignment horizontal="center"/>
      <protection hidden="1"/>
    </xf>
    <xf numFmtId="0" fontId="33" fillId="0" borderId="1" xfId="56" applyFont="1" applyBorder="1" applyAlignment="1" applyProtection="1">
      <alignment horizontal="center" vertical="center"/>
      <protection hidden="1"/>
    </xf>
    <xf numFmtId="169" fontId="34" fillId="0" borderId="3" xfId="57" applyNumberFormat="1" applyFont="1" applyFill="1" applyBorder="1" applyAlignment="1" applyProtection="1">
      <alignment horizontal="center"/>
      <protection hidden="1"/>
    </xf>
    <xf numFmtId="169" fontId="34" fillId="0" borderId="4" xfId="57" applyNumberFormat="1" applyFont="1" applyFill="1" applyBorder="1" applyAlignment="1" applyProtection="1">
      <alignment horizontal="center"/>
      <protection hidden="1"/>
    </xf>
    <xf numFmtId="169" fontId="34" fillId="0" borderId="5" xfId="57" applyNumberFormat="1" applyFont="1" applyFill="1" applyBorder="1" applyAlignment="1" applyProtection="1">
      <alignment horizontal="center"/>
      <protection hidden="1"/>
    </xf>
    <xf numFmtId="0" fontId="31" fillId="0" borderId="0" xfId="57" applyNumberFormat="1" applyFont="1" applyFill="1" applyAlignment="1" applyProtection="1">
      <alignment horizontal="center" wrapText="1"/>
      <protection hidden="1"/>
    </xf>
    <xf numFmtId="0" fontId="33" fillId="0" borderId="1" xfId="67" applyNumberFormat="1" applyFont="1" applyFill="1" applyBorder="1" applyAlignment="1" applyProtection="1">
      <alignment horizontal="center" wrapText="1"/>
      <protection hidden="1"/>
    </xf>
    <xf numFmtId="169" fontId="34" fillId="0" borderId="1" xfId="110" applyNumberFormat="1" applyFont="1" applyFill="1" applyBorder="1" applyAlignment="1" applyProtection="1">
      <alignment horizontal="center"/>
      <protection hidden="1"/>
    </xf>
    <xf numFmtId="0" fontId="41" fillId="0" borderId="0" xfId="7" applyFont="1" applyFill="1" applyBorder="1" applyAlignment="1">
      <alignment horizontal="center" vertical="center" wrapText="1"/>
    </xf>
    <xf numFmtId="0" fontId="16" fillId="0" borderId="10" xfId="7" applyFont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4" fillId="0" borderId="10" xfId="107" applyFont="1" applyBorder="1" applyAlignment="1">
      <alignment horizontal="center" vertical="center" wrapText="1"/>
    </xf>
    <xf numFmtId="0" fontId="34" fillId="0" borderId="2" xfId="107" applyFont="1" applyBorder="1" applyAlignment="1">
      <alignment horizontal="center" vertical="center" wrapText="1"/>
    </xf>
    <xf numFmtId="0" fontId="34" fillId="0" borderId="3" xfId="107" applyFont="1" applyBorder="1" applyAlignment="1">
      <alignment horizontal="center" vertical="center" wrapText="1"/>
    </xf>
    <xf numFmtId="0" fontId="34" fillId="0" borderId="4" xfId="107" applyFont="1" applyBorder="1" applyAlignment="1">
      <alignment horizontal="center" vertical="center" wrapText="1"/>
    </xf>
    <xf numFmtId="0" fontId="34" fillId="0" borderId="5" xfId="107" applyFont="1" applyBorder="1" applyAlignment="1">
      <alignment horizontal="center" vertical="center" wrapText="1"/>
    </xf>
    <xf numFmtId="0" fontId="2" fillId="0" borderId="0" xfId="56" applyFont="1" applyAlignment="1">
      <alignment horizontal="right"/>
    </xf>
    <xf numFmtId="0" fontId="16" fillId="0" borderId="1" xfId="7" applyFont="1" applyBorder="1" applyAlignment="1">
      <alignment horizontal="center" vertical="center"/>
    </xf>
    <xf numFmtId="0" fontId="34" fillId="0" borderId="1" xfId="107" applyFont="1" applyBorder="1" applyAlignment="1">
      <alignment horizontal="center" vertical="center" wrapText="1"/>
    </xf>
    <xf numFmtId="0" fontId="31" fillId="0" borderId="0" xfId="6" applyFont="1" applyAlignment="1">
      <alignment horizontal="center" wrapText="1"/>
    </xf>
    <xf numFmtId="0" fontId="37" fillId="0" borderId="0" xfId="7" applyFont="1" applyAlignment="1">
      <alignment horizontal="center" wrapText="1"/>
    </xf>
    <xf numFmtId="0" fontId="5" fillId="0" borderId="6" xfId="6" applyFont="1" applyBorder="1" applyAlignment="1">
      <alignment horizontal="right"/>
    </xf>
    <xf numFmtId="0" fontId="30" fillId="0" borderId="0" xfId="0" applyFont="1" applyAlignment="1">
      <alignment horizontal="left" readingOrder="2"/>
    </xf>
    <xf numFmtId="0" fontId="30" fillId="0" borderId="0" xfId="0" applyFont="1" applyAlignment="1">
      <alignment horizontal="left" wrapText="1" readingOrder="2"/>
    </xf>
    <xf numFmtId="0" fontId="34" fillId="0" borderId="10" xfId="6" applyFont="1" applyBorder="1" applyAlignment="1">
      <alignment horizontal="center" vertical="center" wrapText="1"/>
    </xf>
    <xf numFmtId="0" fontId="34" fillId="0" borderId="2" xfId="6" applyFont="1" applyBorder="1" applyAlignment="1">
      <alignment horizontal="center" vertical="center" wrapText="1"/>
    </xf>
    <xf numFmtId="0" fontId="4" fillId="0" borderId="10" xfId="6" applyFont="1" applyBorder="1" applyAlignment="1">
      <alignment horizontal="center" vertical="center" wrapText="1"/>
    </xf>
    <xf numFmtId="0" fontId="4" fillId="0" borderId="2" xfId="6" applyFont="1" applyBorder="1" applyAlignment="1">
      <alignment horizontal="center" vertical="center" wrapText="1"/>
    </xf>
    <xf numFmtId="0" fontId="5" fillId="0" borderId="0" xfId="6" applyFont="1" applyBorder="1" applyAlignment="1">
      <alignment horizontal="right"/>
    </xf>
    <xf numFmtId="0" fontId="30" fillId="0" borderId="0" xfId="0" applyFont="1" applyAlignment="1">
      <alignment horizontal="left" vertical="top" wrapText="1" readingOrder="2"/>
    </xf>
  </cellXfs>
  <cellStyles count="118">
    <cellStyle name="Excel Built-in Обычный 10" xfId="6"/>
    <cellStyle name="Гиперссылка" xfId="55" builtinId="8"/>
    <cellStyle name="Обычный" xfId="0" builtinId="0"/>
    <cellStyle name="Обычный 10" xfId="7"/>
    <cellStyle name="Обычный 11" xfId="8"/>
    <cellStyle name="Обычный 18" xfId="68"/>
    <cellStyle name="Обычный 2" xfId="1"/>
    <cellStyle name="Обычный 2 10" xfId="2"/>
    <cellStyle name="Обычный 2 10 2" xfId="9"/>
    <cellStyle name="Обычный 2 10 3" xfId="57"/>
    <cellStyle name="Обычный 2 11" xfId="10"/>
    <cellStyle name="Обычный 2 11 2" xfId="3"/>
    <cellStyle name="Обычный 2 11 2 2" xfId="56"/>
    <cellStyle name="Обычный 2 11 3" xfId="4"/>
    <cellStyle name="Обычный 2 11 4" xfId="11"/>
    <cellStyle name="Обычный 2 11 4 2" xfId="12"/>
    <cellStyle name="Обычный 2 11 5" xfId="13"/>
    <cellStyle name="Обычный 2 12" xfId="14"/>
    <cellStyle name="Обычный 2 12 2" xfId="15"/>
    <cellStyle name="Обычный 2 12 3" xfId="16"/>
    <cellStyle name="Обычный 2 12 3 2" xfId="17"/>
    <cellStyle name="Обычный 2 12 3 2 2" xfId="18"/>
    <cellStyle name="Обычный 2 12 3 2 2 2" xfId="19"/>
    <cellStyle name="Обычный 2 13" xfId="20"/>
    <cellStyle name="Обычный 2 14" xfId="21"/>
    <cellStyle name="Обычный 2 14 2" xfId="22"/>
    <cellStyle name="Обычный 2 14 2 2" xfId="23"/>
    <cellStyle name="Обычный 2 14 3" xfId="24"/>
    <cellStyle name="Обычный 2 15" xfId="25"/>
    <cellStyle name="Обычный 2 15 2" xfId="26"/>
    <cellStyle name="Обычный 2 16" xfId="27"/>
    <cellStyle name="Обычный 2 17" xfId="28"/>
    <cellStyle name="Обычный 2 18" xfId="29"/>
    <cellStyle name="Обычный 2 19" xfId="30"/>
    <cellStyle name="Обычный 2 2" xfId="31"/>
    <cellStyle name="Обычный 2 20" xfId="58"/>
    <cellStyle name="Обычный 2 20 2" xfId="69"/>
    <cellStyle name="Обычный 2 21" xfId="59"/>
    <cellStyle name="Обычный 2 22" xfId="60"/>
    <cellStyle name="Обычный 2 22 2" xfId="70"/>
    <cellStyle name="Обычный 2 22 3" xfId="71"/>
    <cellStyle name="Обычный 2 22 4" xfId="72"/>
    <cellStyle name="Обычный 2 22 5" xfId="73"/>
    <cellStyle name="Обычный 2 23" xfId="61"/>
    <cellStyle name="Обычный 2 24" xfId="62"/>
    <cellStyle name="Обычный 2 25" xfId="63"/>
    <cellStyle name="Обычный 2 26" xfId="64"/>
    <cellStyle name="Обычный 2 27" xfId="65"/>
    <cellStyle name="Обычный 2 28" xfId="74"/>
    <cellStyle name="Обычный 2 29" xfId="75"/>
    <cellStyle name="Обычный 2 3" xfId="32"/>
    <cellStyle name="Обычный 2 30" xfId="76"/>
    <cellStyle name="Обычный 2 31" xfId="77"/>
    <cellStyle name="Обычный 2 32" xfId="78"/>
    <cellStyle name="Обычный 2 33" xfId="79"/>
    <cellStyle name="Обычный 2 34" xfId="80"/>
    <cellStyle name="Обычный 2 35" xfId="81"/>
    <cellStyle name="Обычный 2 36" xfId="82"/>
    <cellStyle name="Обычный 2 37" xfId="83"/>
    <cellStyle name="Обычный 2 38" xfId="84"/>
    <cellStyle name="Обычный 2 39" xfId="66"/>
    <cellStyle name="Обычный 2 4" xfId="33"/>
    <cellStyle name="Обычный 2 40" xfId="106"/>
    <cellStyle name="Обычный 2 40 2" xfId="109"/>
    <cellStyle name="Обычный 2 40 3" xfId="110"/>
    <cellStyle name="Обычный 2 41" xfId="108"/>
    <cellStyle name="Обычный 2 42" xfId="111"/>
    <cellStyle name="Обычный 2 43" xfId="112"/>
    <cellStyle name="Обычный 2 44" xfId="113"/>
    <cellStyle name="Обычный 2 45" xfId="114"/>
    <cellStyle name="Обычный 2 46" xfId="115"/>
    <cellStyle name="Обычный 2 47" xfId="116"/>
    <cellStyle name="Обычный 2 48" xfId="117"/>
    <cellStyle name="Обычный 2 5" xfId="34"/>
    <cellStyle name="Обычный 2 6" xfId="35"/>
    <cellStyle name="Обычный 2 7" xfId="36"/>
    <cellStyle name="Обычный 2 8" xfId="37"/>
    <cellStyle name="Обычный 2 9" xfId="38"/>
    <cellStyle name="Обычный 3" xfId="5"/>
    <cellStyle name="Обычный 3 10" xfId="85"/>
    <cellStyle name="Обычный 3 11" xfId="86"/>
    <cellStyle name="Обычный 3 12" xfId="87"/>
    <cellStyle name="Обычный 3 2" xfId="39"/>
    <cellStyle name="Обычный 3 2 10" xfId="88"/>
    <cellStyle name="Обычный 3 2 11" xfId="89"/>
    <cellStyle name="Обычный 3 2 12" xfId="90"/>
    <cellStyle name="Обычный 3 2 2" xfId="91"/>
    <cellStyle name="Обычный 3 2 3" xfId="92"/>
    <cellStyle name="Обычный 3 2 4" xfId="93"/>
    <cellStyle name="Обычный 3 2 5" xfId="94"/>
    <cellStyle name="Обычный 3 2 6" xfId="95"/>
    <cellStyle name="Обычный 3 2 7" xfId="96"/>
    <cellStyle name="Обычный 3 2 8" xfId="97"/>
    <cellStyle name="Обычный 3 2 9" xfId="98"/>
    <cellStyle name="Обычный 3 3" xfId="99"/>
    <cellStyle name="Обычный 3 4" xfId="100"/>
    <cellStyle name="Обычный 3 5" xfId="101"/>
    <cellStyle name="Обычный 3 6" xfId="102"/>
    <cellStyle name="Обычный 3 7" xfId="103"/>
    <cellStyle name="Обычный 3 8" xfId="104"/>
    <cellStyle name="Обычный 3 9" xfId="105"/>
    <cellStyle name="Обычный 4" xfId="40"/>
    <cellStyle name="Обычный 4 2" xfId="41"/>
    <cellStyle name="Обычный 4 3" xfId="42"/>
    <cellStyle name="Обычный 4 3 2" xfId="43"/>
    <cellStyle name="Обычный 4 3_дотация районная ноябрь на 18-20" xfId="44"/>
    <cellStyle name="Обычный 5" xfId="45"/>
    <cellStyle name="Обычный 6" xfId="46"/>
    <cellStyle name="Обычный 7" xfId="47"/>
    <cellStyle name="Обычный 8" xfId="48"/>
    <cellStyle name="Обычный 9" xfId="49"/>
    <cellStyle name="Обычный_tmp" xfId="67"/>
    <cellStyle name="Обычный_Лист1" xfId="107"/>
    <cellStyle name="Обычный_Лист1 2" xfId="50"/>
    <cellStyle name="Обычный_Лист1 3" xfId="51"/>
    <cellStyle name="Стиль 1" xfId="52"/>
    <cellStyle name="Стиль 1 2" xfId="53"/>
    <cellStyle name="Финансовый 2" xfId="5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15</xdr:row>
      <xdr:rowOff>0</xdr:rowOff>
    </xdr:from>
    <xdr:to>
      <xdr:col>2</xdr:col>
      <xdr:colOff>411480</xdr:colOff>
      <xdr:row>15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60620" y="1173480"/>
          <a:ext cx="2110740" cy="1219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28575</xdr:colOff>
      <xdr:row>8</xdr:row>
      <xdr:rowOff>38100</xdr:rowOff>
    </xdr:from>
    <xdr:to>
      <xdr:col>3</xdr:col>
      <xdr:colOff>19049</xdr:colOff>
      <xdr:row>16</xdr:row>
      <xdr:rowOff>76200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692015" y="38100"/>
          <a:ext cx="3381374" cy="1333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г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од и на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21.12.2018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 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254</a:t>
          </a:r>
          <a:endParaRPr lang="ru-RU" sz="1000" b="0" i="0" u="sng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2</xdr:col>
      <xdr:colOff>1029315</xdr:colOff>
      <xdr:row>8</xdr:row>
      <xdr:rowOff>30726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4541582" y="0"/>
          <a:ext cx="2955515" cy="1413387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8</xdr:row>
      <xdr:rowOff>0</xdr:rowOff>
    </xdr:from>
    <xdr:to>
      <xdr:col>5</xdr:col>
      <xdr:colOff>0</xdr:colOff>
      <xdr:row>14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15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419101</xdr:colOff>
      <xdr:row>0</xdr:row>
      <xdr:rowOff>0</xdr:rowOff>
    </xdr:from>
    <xdr:to>
      <xdr:col>4</xdr:col>
      <xdr:colOff>669515</xdr:colOff>
      <xdr:row>7</xdr:row>
      <xdr:rowOff>79887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3409951" y="0"/>
          <a:ext cx="2536414" cy="1413387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chemeClr val="tx1"/>
              </a:solidFill>
              <a:latin typeface="Times New Roman"/>
              <a:cs typeface="Times New Roman"/>
            </a:rPr>
            <a:t>Приложение № 10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419100</xdr:colOff>
      <xdr:row>7</xdr:row>
      <xdr:rowOff>0</xdr:rowOff>
    </xdr:from>
    <xdr:to>
      <xdr:col>5</xdr:col>
      <xdr:colOff>0</xdr:colOff>
      <xdr:row>13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409950" y="1333500"/>
          <a:ext cx="2914650" cy="12192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17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428625</xdr:colOff>
      <xdr:row>0</xdr:row>
      <xdr:rowOff>0</xdr:rowOff>
    </xdr:from>
    <xdr:to>
      <xdr:col>4</xdr:col>
      <xdr:colOff>1019175</xdr:colOff>
      <xdr:row>7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3507105" y="0"/>
          <a:ext cx="2945130" cy="1264920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chemeClr val="tx1"/>
              </a:solidFill>
              <a:latin typeface="Times New Roman"/>
              <a:cs typeface="Times New Roman"/>
            </a:rPr>
            <a:t>Приложение № 11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80786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68519" y="0"/>
          <a:ext cx="3551296" cy="12096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12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30.05.2019 №  276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4</xdr:col>
      <xdr:colOff>0</xdr:colOff>
      <xdr:row>2</xdr:row>
      <xdr:rowOff>885825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667500" y="0"/>
          <a:ext cx="2895600" cy="12668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Приложение № 13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 pitchFamily="18" charset="0"/>
              <a:cs typeface="Times New Roman" pitchFamily="18" charset="0"/>
            </a:rPr>
            <a:t>от 30.05.2019 №  276</a:t>
          </a: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14</xdr:row>
      <xdr:rowOff>0</xdr:rowOff>
    </xdr:from>
    <xdr:to>
      <xdr:col>2</xdr:col>
      <xdr:colOff>0</xdr:colOff>
      <xdr:row>14</xdr:row>
      <xdr:rowOff>236220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914900" y="1005840"/>
          <a:ext cx="1722120" cy="23622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847725</xdr:colOff>
      <xdr:row>8</xdr:row>
      <xdr:rowOff>5715</xdr:rowOff>
    </xdr:from>
    <xdr:to>
      <xdr:col>3</xdr:col>
      <xdr:colOff>1017295</xdr:colOff>
      <xdr:row>14</xdr:row>
      <xdr:rowOff>148590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465445" y="5715"/>
          <a:ext cx="3331870" cy="11487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муниципального образования на 2019 год и на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плановый период 2020 и 2021 годов"</a:t>
          </a:r>
        </a:p>
        <a:p>
          <a:pPr algn="l" rtl="1">
            <a:lnSpc>
              <a:spcPts val="11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21.12.2018 </a:t>
          </a:r>
          <a:r>
            <a:rPr lang="ru-RU" sz="11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№  </a:t>
          </a:r>
          <a:r>
            <a:rPr lang="ru-RU" sz="1100" b="0" i="0" u="sng" strike="noStrike">
              <a:solidFill>
                <a:srgbClr val="000000"/>
              </a:solidFill>
              <a:latin typeface="Times New Roman"/>
              <a:cs typeface="Times New Roman"/>
            </a:rPr>
            <a:t>254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1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838200</xdr:colOff>
      <xdr:row>0</xdr:row>
      <xdr:rowOff>0</xdr:rowOff>
    </xdr:from>
    <xdr:to>
      <xdr:col>3</xdr:col>
      <xdr:colOff>523874</xdr:colOff>
      <xdr:row>8</xdr:row>
      <xdr:rowOff>38101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324475" y="161925"/>
          <a:ext cx="2762249" cy="1495426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2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20201 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1151313</xdr:colOff>
      <xdr:row>9</xdr:row>
      <xdr:rowOff>1</xdr:rowOff>
    </xdr:from>
    <xdr:to>
      <xdr:col>3</xdr:col>
      <xdr:colOff>2632517</xdr:colOff>
      <xdr:row>13</xdr:row>
      <xdr:rowOff>113662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173" y="1"/>
          <a:ext cx="3561464" cy="860421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518507</xdr:colOff>
      <xdr:row>9</xdr:row>
      <xdr:rowOff>0</xdr:rowOff>
    </xdr:from>
    <xdr:to>
      <xdr:col>3</xdr:col>
      <xdr:colOff>3338620</xdr:colOff>
      <xdr:row>16</xdr:row>
      <xdr:rowOff>68407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669627" y="0"/>
          <a:ext cx="2820113" cy="1119967"/>
        </a:xfrm>
        <a:prstGeom prst="rect">
          <a:avLst/>
        </a:prstGeom>
        <a:solidFill>
          <a:schemeClr val="accent2">
            <a:alpha val="0"/>
          </a:scheme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Приложение № 4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к Решению Думы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"О бюджете Черемховского районного</a:t>
          </a:r>
          <a:endParaRPr lang="ru-RU" sz="1100">
            <a:latin typeface="Times New Roman" pitchFamily="18" charset="0"/>
            <a:cs typeface="Times New Roman" pitchFamily="18" charset="0"/>
          </a:endParaRP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муниципального образования на 2019 год и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н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а плановый период 2020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и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2021 годов"</a:t>
          </a:r>
        </a:p>
        <a:p>
          <a:pPr algn="l" rtl="1">
            <a:lnSpc>
              <a:spcPts val="11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 u="none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254 </a:t>
          </a:r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  <a:p>
          <a:pPr rtl="1">
            <a:lnSpc>
              <a:spcPts val="1200"/>
            </a:lnSpc>
          </a:pPr>
          <a:endParaRPr lang="ru-RU" sz="1100" b="0" i="0"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523875</xdr:colOff>
      <xdr:row>0</xdr:row>
      <xdr:rowOff>0</xdr:rowOff>
    </xdr:from>
    <xdr:to>
      <xdr:col>3</xdr:col>
      <xdr:colOff>3209925</xdr:colOff>
      <xdr:row>8</xdr:row>
      <xdr:rowOff>66675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524500" y="161925"/>
          <a:ext cx="2686050" cy="13620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3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4</xdr:col>
      <xdr:colOff>666750</xdr:colOff>
      <xdr:row>6</xdr:row>
      <xdr:rowOff>139065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76750" y="0"/>
          <a:ext cx="2790825" cy="133921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4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30.05.2019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  276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4</xdr:col>
      <xdr:colOff>676275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76750" y="1400175"/>
          <a:ext cx="2800350" cy="11620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6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 год и плановый период 2020 и 2021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 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254</a:t>
          </a: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0</xdr:row>
      <xdr:rowOff>0</xdr:rowOff>
    </xdr:from>
    <xdr:to>
      <xdr:col>5</xdr:col>
      <xdr:colOff>704850</xdr:colOff>
      <xdr:row>6</xdr:row>
      <xdr:rowOff>38100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533900" y="0"/>
          <a:ext cx="2905125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5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30.05.2019 №  276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600075</xdr:colOff>
      <xdr:row>7</xdr:row>
      <xdr:rowOff>9525</xdr:rowOff>
    </xdr:from>
    <xdr:to>
      <xdr:col>5</xdr:col>
      <xdr:colOff>697230</xdr:colOff>
      <xdr:row>13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533900" y="1409700"/>
          <a:ext cx="2897505" cy="11906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7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2020 и 2021 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4095750</xdr:colOff>
      <xdr:row>6</xdr:row>
      <xdr:rowOff>180975</xdr:rowOff>
    </xdr:from>
    <xdr:to>
      <xdr:col>3</xdr:col>
      <xdr:colOff>760096</xdr:colOff>
      <xdr:row>13</xdr:row>
      <xdr:rowOff>304800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095750" y="1381125"/>
          <a:ext cx="2903221" cy="12954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2019 год и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4076700</xdr:colOff>
      <xdr:row>0</xdr:row>
      <xdr:rowOff>0</xdr:rowOff>
    </xdr:from>
    <xdr:to>
      <xdr:col>3</xdr:col>
      <xdr:colOff>771525</xdr:colOff>
      <xdr:row>6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076700" y="0"/>
          <a:ext cx="2933700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6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30.05.2019   №  276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4391025</xdr:colOff>
      <xdr:row>7</xdr:row>
      <xdr:rowOff>0</xdr:rowOff>
    </xdr:from>
    <xdr:to>
      <xdr:col>5</xdr:col>
      <xdr:colOff>67</xdr:colOff>
      <xdr:row>13</xdr:row>
      <xdr:rowOff>152400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4391025" y="1400175"/>
          <a:ext cx="2676592" cy="1123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образования на 201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9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год и плановый период 20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20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и 202</a:t>
          </a:r>
          <a:r>
            <a:rPr lang="en-US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1</a:t>
          </a:r>
          <a:r>
            <a:rPr lang="en-US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u="sng">
              <a:latin typeface="Times New Roman" pitchFamily="18" charset="0"/>
              <a:ea typeface="+mn-ea"/>
              <a:cs typeface="Times New Roman" pitchFamily="18" charset="0"/>
            </a:rPr>
            <a:t>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ru-RU" sz="1100" b="0" i="0" u="sng" baseline="0">
              <a:latin typeface="Times New Roman" pitchFamily="18" charset="0"/>
              <a:ea typeface="+mn-ea"/>
              <a:cs typeface="Times New Roman" pitchFamily="18" charset="0"/>
            </a:rPr>
            <a:t>254</a:t>
          </a: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100" b="0" i="0" baseline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/>
          <a:endParaRPr lang="ru-RU" sz="11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l" rtl="1"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  <xdr:twoCellAnchor>
    <xdr:from>
      <xdr:col>0</xdr:col>
      <xdr:colOff>4352925</xdr:colOff>
      <xdr:row>0</xdr:row>
      <xdr:rowOff>0</xdr:rowOff>
    </xdr:from>
    <xdr:to>
      <xdr:col>4</xdr:col>
      <xdr:colOff>666751</xdr:colOff>
      <xdr:row>6</xdr:row>
      <xdr:rowOff>38100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4352925" y="0"/>
          <a:ext cx="2695576" cy="12382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7  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годов"</a:t>
          </a:r>
        </a:p>
        <a:p>
          <a:pPr algn="l" rtl="1">
            <a:defRPr sz="1000"/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 30.05.2019  №  276</a:t>
          </a:r>
          <a:endParaRPr lang="ru-RU" sz="11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657225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695825" y="0"/>
          <a:ext cx="316230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8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6</xdr:col>
      <xdr:colOff>619124</xdr:colOff>
      <xdr:row>12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695825" y="1400175"/>
          <a:ext cx="3124199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10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2020 и 2021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254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600075</xdr:colOff>
      <xdr:row>0</xdr:row>
      <xdr:rowOff>0</xdr:rowOff>
    </xdr:from>
    <xdr:to>
      <xdr:col>7</xdr:col>
      <xdr:colOff>683895</xdr:colOff>
      <xdr:row>6</xdr:row>
      <xdr:rowOff>45720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29200" y="0"/>
          <a:ext cx="2922270" cy="124587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9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 к Решению Думы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внесении изменений в Решение Думы "О бюджете Черемховского районного муниципального образования на 2019 год и на плановый период 2020 и 2021годов"</a:t>
          </a:r>
        </a:p>
        <a:p>
          <a:pPr algn="l" rtl="1"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от 30.05.2019 №  276</a:t>
          </a: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</xdr:col>
      <xdr:colOff>609600</xdr:colOff>
      <xdr:row>6</xdr:row>
      <xdr:rowOff>180975</xdr:rowOff>
    </xdr:from>
    <xdr:to>
      <xdr:col>7</xdr:col>
      <xdr:colOff>689610</xdr:colOff>
      <xdr:row>11</xdr:row>
      <xdr:rowOff>180975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038725" y="1381125"/>
          <a:ext cx="2918460" cy="1000125"/>
        </a:xfrm>
        <a:prstGeom prst="rect">
          <a:avLst/>
        </a:prstGeom>
        <a:solidFill>
          <a:srgbClr val="FFFF00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Приложение № </a:t>
          </a:r>
          <a:r>
            <a:rPr lang="ru-RU" sz="1100" b="0" i="0" strike="noStrike">
              <a:solidFill>
                <a:sysClr val="windowText" lastClr="000000"/>
              </a:solidFill>
              <a:latin typeface="Times New Roman"/>
              <a:cs typeface="Times New Roman"/>
            </a:rPr>
            <a:t>11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к Решению Думы</a:t>
          </a:r>
        </a:p>
        <a:p>
          <a:pPr algn="l" rtl="1">
            <a:lnSpc>
              <a:spcPts val="1200"/>
            </a:lnSpc>
            <a:defRPr sz="1000"/>
          </a:pP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"О бюджете Черемховского районного муниципального образования на 2019</a:t>
          </a:r>
          <a:r>
            <a:rPr lang="ru-RU" sz="1100" b="0" i="0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ru-RU" sz="1100" b="0" i="0" strike="noStrike">
              <a:solidFill>
                <a:srgbClr val="000000"/>
              </a:solidFill>
              <a:latin typeface="Times New Roman"/>
              <a:cs typeface="Times New Roman"/>
            </a:rPr>
            <a:t>год и плановый период 2020 и 2021 годов"</a:t>
          </a:r>
        </a:p>
        <a:p>
          <a:pPr algn="l" rtl="1">
            <a:lnSpc>
              <a:spcPts val="1200"/>
            </a:lnSpc>
          </a:pP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от </a:t>
          </a:r>
          <a:r>
            <a:rPr lang="ru-RU" sz="1100" b="0" i="0" baseline="0">
              <a:latin typeface="Times New Roman" pitchFamily="18" charset="0"/>
              <a:ea typeface="+mn-ea"/>
              <a:cs typeface="Times New Roman" pitchFamily="18" charset="0"/>
            </a:rPr>
            <a:t> 21.12.2018</a:t>
          </a:r>
          <a:r>
            <a:rPr lang="ru-RU" sz="1100" b="0" i="0">
              <a:latin typeface="Times New Roman" pitchFamily="18" charset="0"/>
              <a:ea typeface="+mn-ea"/>
              <a:cs typeface="Times New Roman" pitchFamily="18" charset="0"/>
            </a:rPr>
            <a:t> № 254 </a:t>
          </a:r>
        </a:p>
        <a:p>
          <a:pPr algn="l" rtl="1">
            <a:lnSpc>
              <a:spcPts val="1300"/>
            </a:lnSpc>
            <a:defRPr sz="1000"/>
          </a:pPr>
          <a:endParaRPr lang="ru-RU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  <a:p>
          <a:pPr algn="l" rtl="1">
            <a:lnSpc>
              <a:spcPts val="1000"/>
            </a:lnSpc>
            <a:defRPr sz="1000"/>
          </a:pPr>
          <a:endParaRPr lang="ru-RU" sz="1000" b="0" i="0" strike="noStrike">
            <a:solidFill>
              <a:srgbClr val="000000"/>
            </a:solidFill>
            <a:latin typeface="Arial Cyr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3"/>
  <sheetViews>
    <sheetView tabSelected="1" zoomScaleSheetLayoutView="62" workbookViewId="0">
      <selection activeCell="D25" sqref="D25"/>
    </sheetView>
  </sheetViews>
  <sheetFormatPr defaultColWidth="9.109375" defaultRowHeight="13.2"/>
  <cols>
    <col min="1" max="1" width="68" style="1" customWidth="1"/>
    <col min="2" max="2" width="29.109375" style="1" customWidth="1"/>
    <col min="3" max="3" width="20.44140625" style="4" customWidth="1"/>
    <col min="4" max="4" width="9.109375" style="1"/>
    <col min="5" max="5" width="12.109375" style="1" bestFit="1" customWidth="1"/>
    <col min="6" max="256" width="9.109375" style="1"/>
    <col min="257" max="257" width="68" style="1" customWidth="1"/>
    <col min="258" max="258" width="29.109375" style="1" customWidth="1"/>
    <col min="259" max="259" width="20.33203125" style="1" customWidth="1"/>
    <col min="260" max="512" width="9.109375" style="1"/>
    <col min="513" max="513" width="68" style="1" customWidth="1"/>
    <col min="514" max="514" width="29.109375" style="1" customWidth="1"/>
    <col min="515" max="515" width="20.33203125" style="1" customWidth="1"/>
    <col min="516" max="768" width="9.109375" style="1"/>
    <col min="769" max="769" width="68" style="1" customWidth="1"/>
    <col min="770" max="770" width="29.109375" style="1" customWidth="1"/>
    <col min="771" max="771" width="20.33203125" style="1" customWidth="1"/>
    <col min="772" max="1024" width="9.109375" style="1"/>
    <col min="1025" max="1025" width="68" style="1" customWidth="1"/>
    <col min="1026" max="1026" width="29.109375" style="1" customWidth="1"/>
    <col min="1027" max="1027" width="20.33203125" style="1" customWidth="1"/>
    <col min="1028" max="1280" width="9.109375" style="1"/>
    <col min="1281" max="1281" width="68" style="1" customWidth="1"/>
    <col min="1282" max="1282" width="29.109375" style="1" customWidth="1"/>
    <col min="1283" max="1283" width="20.33203125" style="1" customWidth="1"/>
    <col min="1284" max="1536" width="9.109375" style="1"/>
    <col min="1537" max="1537" width="68" style="1" customWidth="1"/>
    <col min="1538" max="1538" width="29.109375" style="1" customWidth="1"/>
    <col min="1539" max="1539" width="20.33203125" style="1" customWidth="1"/>
    <col min="1540" max="1792" width="9.109375" style="1"/>
    <col min="1793" max="1793" width="68" style="1" customWidth="1"/>
    <col min="1794" max="1794" width="29.109375" style="1" customWidth="1"/>
    <col min="1795" max="1795" width="20.33203125" style="1" customWidth="1"/>
    <col min="1796" max="2048" width="9.109375" style="1"/>
    <col min="2049" max="2049" width="68" style="1" customWidth="1"/>
    <col min="2050" max="2050" width="29.109375" style="1" customWidth="1"/>
    <col min="2051" max="2051" width="20.33203125" style="1" customWidth="1"/>
    <col min="2052" max="2304" width="9.109375" style="1"/>
    <col min="2305" max="2305" width="68" style="1" customWidth="1"/>
    <col min="2306" max="2306" width="29.109375" style="1" customWidth="1"/>
    <col min="2307" max="2307" width="20.33203125" style="1" customWidth="1"/>
    <col min="2308" max="2560" width="9.109375" style="1"/>
    <col min="2561" max="2561" width="68" style="1" customWidth="1"/>
    <col min="2562" max="2562" width="29.109375" style="1" customWidth="1"/>
    <col min="2563" max="2563" width="20.33203125" style="1" customWidth="1"/>
    <col min="2564" max="2816" width="9.109375" style="1"/>
    <col min="2817" max="2817" width="68" style="1" customWidth="1"/>
    <col min="2818" max="2818" width="29.109375" style="1" customWidth="1"/>
    <col min="2819" max="2819" width="20.33203125" style="1" customWidth="1"/>
    <col min="2820" max="3072" width="9.109375" style="1"/>
    <col min="3073" max="3073" width="68" style="1" customWidth="1"/>
    <col min="3074" max="3074" width="29.109375" style="1" customWidth="1"/>
    <col min="3075" max="3075" width="20.33203125" style="1" customWidth="1"/>
    <col min="3076" max="3328" width="9.109375" style="1"/>
    <col min="3329" max="3329" width="68" style="1" customWidth="1"/>
    <col min="3330" max="3330" width="29.109375" style="1" customWidth="1"/>
    <col min="3331" max="3331" width="20.33203125" style="1" customWidth="1"/>
    <col min="3332" max="3584" width="9.109375" style="1"/>
    <col min="3585" max="3585" width="68" style="1" customWidth="1"/>
    <col min="3586" max="3586" width="29.109375" style="1" customWidth="1"/>
    <col min="3587" max="3587" width="20.33203125" style="1" customWidth="1"/>
    <col min="3588" max="3840" width="9.109375" style="1"/>
    <col min="3841" max="3841" width="68" style="1" customWidth="1"/>
    <col min="3842" max="3842" width="29.109375" style="1" customWidth="1"/>
    <col min="3843" max="3843" width="20.33203125" style="1" customWidth="1"/>
    <col min="3844" max="4096" width="9.109375" style="1"/>
    <col min="4097" max="4097" width="68" style="1" customWidth="1"/>
    <col min="4098" max="4098" width="29.109375" style="1" customWidth="1"/>
    <col min="4099" max="4099" width="20.33203125" style="1" customWidth="1"/>
    <col min="4100" max="4352" width="9.109375" style="1"/>
    <col min="4353" max="4353" width="68" style="1" customWidth="1"/>
    <col min="4354" max="4354" width="29.109375" style="1" customWidth="1"/>
    <col min="4355" max="4355" width="20.33203125" style="1" customWidth="1"/>
    <col min="4356" max="4608" width="9.109375" style="1"/>
    <col min="4609" max="4609" width="68" style="1" customWidth="1"/>
    <col min="4610" max="4610" width="29.109375" style="1" customWidth="1"/>
    <col min="4611" max="4611" width="20.33203125" style="1" customWidth="1"/>
    <col min="4612" max="4864" width="9.109375" style="1"/>
    <col min="4865" max="4865" width="68" style="1" customWidth="1"/>
    <col min="4866" max="4866" width="29.109375" style="1" customWidth="1"/>
    <col min="4867" max="4867" width="20.33203125" style="1" customWidth="1"/>
    <col min="4868" max="5120" width="9.109375" style="1"/>
    <col min="5121" max="5121" width="68" style="1" customWidth="1"/>
    <col min="5122" max="5122" width="29.109375" style="1" customWidth="1"/>
    <col min="5123" max="5123" width="20.33203125" style="1" customWidth="1"/>
    <col min="5124" max="5376" width="9.109375" style="1"/>
    <col min="5377" max="5377" width="68" style="1" customWidth="1"/>
    <col min="5378" max="5378" width="29.109375" style="1" customWidth="1"/>
    <col min="5379" max="5379" width="20.33203125" style="1" customWidth="1"/>
    <col min="5380" max="5632" width="9.109375" style="1"/>
    <col min="5633" max="5633" width="68" style="1" customWidth="1"/>
    <col min="5634" max="5634" width="29.109375" style="1" customWidth="1"/>
    <col min="5635" max="5635" width="20.33203125" style="1" customWidth="1"/>
    <col min="5636" max="5888" width="9.109375" style="1"/>
    <col min="5889" max="5889" width="68" style="1" customWidth="1"/>
    <col min="5890" max="5890" width="29.109375" style="1" customWidth="1"/>
    <col min="5891" max="5891" width="20.33203125" style="1" customWidth="1"/>
    <col min="5892" max="6144" width="9.109375" style="1"/>
    <col min="6145" max="6145" width="68" style="1" customWidth="1"/>
    <col min="6146" max="6146" width="29.109375" style="1" customWidth="1"/>
    <col min="6147" max="6147" width="20.33203125" style="1" customWidth="1"/>
    <col min="6148" max="6400" width="9.109375" style="1"/>
    <col min="6401" max="6401" width="68" style="1" customWidth="1"/>
    <col min="6402" max="6402" width="29.109375" style="1" customWidth="1"/>
    <col min="6403" max="6403" width="20.33203125" style="1" customWidth="1"/>
    <col min="6404" max="6656" width="9.109375" style="1"/>
    <col min="6657" max="6657" width="68" style="1" customWidth="1"/>
    <col min="6658" max="6658" width="29.109375" style="1" customWidth="1"/>
    <col min="6659" max="6659" width="20.33203125" style="1" customWidth="1"/>
    <col min="6660" max="6912" width="9.109375" style="1"/>
    <col min="6913" max="6913" width="68" style="1" customWidth="1"/>
    <col min="6914" max="6914" width="29.109375" style="1" customWidth="1"/>
    <col min="6915" max="6915" width="20.33203125" style="1" customWidth="1"/>
    <col min="6916" max="7168" width="9.109375" style="1"/>
    <col min="7169" max="7169" width="68" style="1" customWidth="1"/>
    <col min="7170" max="7170" width="29.109375" style="1" customWidth="1"/>
    <col min="7171" max="7171" width="20.33203125" style="1" customWidth="1"/>
    <col min="7172" max="7424" width="9.109375" style="1"/>
    <col min="7425" max="7425" width="68" style="1" customWidth="1"/>
    <col min="7426" max="7426" width="29.109375" style="1" customWidth="1"/>
    <col min="7427" max="7427" width="20.33203125" style="1" customWidth="1"/>
    <col min="7428" max="7680" width="9.109375" style="1"/>
    <col min="7681" max="7681" width="68" style="1" customWidth="1"/>
    <col min="7682" max="7682" width="29.109375" style="1" customWidth="1"/>
    <col min="7683" max="7683" width="20.33203125" style="1" customWidth="1"/>
    <col min="7684" max="7936" width="9.109375" style="1"/>
    <col min="7937" max="7937" width="68" style="1" customWidth="1"/>
    <col min="7938" max="7938" width="29.109375" style="1" customWidth="1"/>
    <col min="7939" max="7939" width="20.33203125" style="1" customWidth="1"/>
    <col min="7940" max="8192" width="9.109375" style="1"/>
    <col min="8193" max="8193" width="68" style="1" customWidth="1"/>
    <col min="8194" max="8194" width="29.109375" style="1" customWidth="1"/>
    <col min="8195" max="8195" width="20.33203125" style="1" customWidth="1"/>
    <col min="8196" max="8448" width="9.109375" style="1"/>
    <col min="8449" max="8449" width="68" style="1" customWidth="1"/>
    <col min="8450" max="8450" width="29.109375" style="1" customWidth="1"/>
    <col min="8451" max="8451" width="20.33203125" style="1" customWidth="1"/>
    <col min="8452" max="8704" width="9.109375" style="1"/>
    <col min="8705" max="8705" width="68" style="1" customWidth="1"/>
    <col min="8706" max="8706" width="29.109375" style="1" customWidth="1"/>
    <col min="8707" max="8707" width="20.33203125" style="1" customWidth="1"/>
    <col min="8708" max="8960" width="9.109375" style="1"/>
    <col min="8961" max="8961" width="68" style="1" customWidth="1"/>
    <col min="8962" max="8962" width="29.109375" style="1" customWidth="1"/>
    <col min="8963" max="8963" width="20.33203125" style="1" customWidth="1"/>
    <col min="8964" max="9216" width="9.109375" style="1"/>
    <col min="9217" max="9217" width="68" style="1" customWidth="1"/>
    <col min="9218" max="9218" width="29.109375" style="1" customWidth="1"/>
    <col min="9219" max="9219" width="20.33203125" style="1" customWidth="1"/>
    <col min="9220" max="9472" width="9.109375" style="1"/>
    <col min="9473" max="9473" width="68" style="1" customWidth="1"/>
    <col min="9474" max="9474" width="29.109375" style="1" customWidth="1"/>
    <col min="9475" max="9475" width="20.33203125" style="1" customWidth="1"/>
    <col min="9476" max="9728" width="9.109375" style="1"/>
    <col min="9729" max="9729" width="68" style="1" customWidth="1"/>
    <col min="9730" max="9730" width="29.109375" style="1" customWidth="1"/>
    <col min="9731" max="9731" width="20.33203125" style="1" customWidth="1"/>
    <col min="9732" max="9984" width="9.109375" style="1"/>
    <col min="9985" max="9985" width="68" style="1" customWidth="1"/>
    <col min="9986" max="9986" width="29.109375" style="1" customWidth="1"/>
    <col min="9987" max="9987" width="20.33203125" style="1" customWidth="1"/>
    <col min="9988" max="10240" width="9.109375" style="1"/>
    <col min="10241" max="10241" width="68" style="1" customWidth="1"/>
    <col min="10242" max="10242" width="29.109375" style="1" customWidth="1"/>
    <col min="10243" max="10243" width="20.33203125" style="1" customWidth="1"/>
    <col min="10244" max="10496" width="9.109375" style="1"/>
    <col min="10497" max="10497" width="68" style="1" customWidth="1"/>
    <col min="10498" max="10498" width="29.109375" style="1" customWidth="1"/>
    <col min="10499" max="10499" width="20.33203125" style="1" customWidth="1"/>
    <col min="10500" max="10752" width="9.109375" style="1"/>
    <col min="10753" max="10753" width="68" style="1" customWidth="1"/>
    <col min="10754" max="10754" width="29.109375" style="1" customWidth="1"/>
    <col min="10755" max="10755" width="20.33203125" style="1" customWidth="1"/>
    <col min="10756" max="11008" width="9.109375" style="1"/>
    <col min="11009" max="11009" width="68" style="1" customWidth="1"/>
    <col min="11010" max="11010" width="29.109375" style="1" customWidth="1"/>
    <col min="11011" max="11011" width="20.33203125" style="1" customWidth="1"/>
    <col min="11012" max="11264" width="9.109375" style="1"/>
    <col min="11265" max="11265" width="68" style="1" customWidth="1"/>
    <col min="11266" max="11266" width="29.109375" style="1" customWidth="1"/>
    <col min="11267" max="11267" width="20.33203125" style="1" customWidth="1"/>
    <col min="11268" max="11520" width="9.109375" style="1"/>
    <col min="11521" max="11521" width="68" style="1" customWidth="1"/>
    <col min="11522" max="11522" width="29.109375" style="1" customWidth="1"/>
    <col min="11523" max="11523" width="20.33203125" style="1" customWidth="1"/>
    <col min="11524" max="11776" width="9.109375" style="1"/>
    <col min="11777" max="11777" width="68" style="1" customWidth="1"/>
    <col min="11778" max="11778" width="29.109375" style="1" customWidth="1"/>
    <col min="11779" max="11779" width="20.33203125" style="1" customWidth="1"/>
    <col min="11780" max="12032" width="9.109375" style="1"/>
    <col min="12033" max="12033" width="68" style="1" customWidth="1"/>
    <col min="12034" max="12034" width="29.109375" style="1" customWidth="1"/>
    <col min="12035" max="12035" width="20.33203125" style="1" customWidth="1"/>
    <col min="12036" max="12288" width="9.109375" style="1"/>
    <col min="12289" max="12289" width="68" style="1" customWidth="1"/>
    <col min="12290" max="12290" width="29.109375" style="1" customWidth="1"/>
    <col min="12291" max="12291" width="20.33203125" style="1" customWidth="1"/>
    <col min="12292" max="12544" width="9.109375" style="1"/>
    <col min="12545" max="12545" width="68" style="1" customWidth="1"/>
    <col min="12546" max="12546" width="29.109375" style="1" customWidth="1"/>
    <col min="12547" max="12547" width="20.33203125" style="1" customWidth="1"/>
    <col min="12548" max="12800" width="9.109375" style="1"/>
    <col min="12801" max="12801" width="68" style="1" customWidth="1"/>
    <col min="12802" max="12802" width="29.109375" style="1" customWidth="1"/>
    <col min="12803" max="12803" width="20.33203125" style="1" customWidth="1"/>
    <col min="12804" max="13056" width="9.109375" style="1"/>
    <col min="13057" max="13057" width="68" style="1" customWidth="1"/>
    <col min="13058" max="13058" width="29.109375" style="1" customWidth="1"/>
    <col min="13059" max="13059" width="20.33203125" style="1" customWidth="1"/>
    <col min="13060" max="13312" width="9.109375" style="1"/>
    <col min="13313" max="13313" width="68" style="1" customWidth="1"/>
    <col min="13314" max="13314" width="29.109375" style="1" customWidth="1"/>
    <col min="13315" max="13315" width="20.33203125" style="1" customWidth="1"/>
    <col min="13316" max="13568" width="9.109375" style="1"/>
    <col min="13569" max="13569" width="68" style="1" customWidth="1"/>
    <col min="13570" max="13570" width="29.109375" style="1" customWidth="1"/>
    <col min="13571" max="13571" width="20.33203125" style="1" customWidth="1"/>
    <col min="13572" max="13824" width="9.109375" style="1"/>
    <col min="13825" max="13825" width="68" style="1" customWidth="1"/>
    <col min="13826" max="13826" width="29.109375" style="1" customWidth="1"/>
    <col min="13827" max="13827" width="20.33203125" style="1" customWidth="1"/>
    <col min="13828" max="14080" width="9.109375" style="1"/>
    <col min="14081" max="14081" width="68" style="1" customWidth="1"/>
    <col min="14082" max="14082" width="29.109375" style="1" customWidth="1"/>
    <col min="14083" max="14083" width="20.33203125" style="1" customWidth="1"/>
    <col min="14084" max="14336" width="9.109375" style="1"/>
    <col min="14337" max="14337" width="68" style="1" customWidth="1"/>
    <col min="14338" max="14338" width="29.109375" style="1" customWidth="1"/>
    <col min="14339" max="14339" width="20.33203125" style="1" customWidth="1"/>
    <col min="14340" max="14592" width="9.109375" style="1"/>
    <col min="14593" max="14593" width="68" style="1" customWidth="1"/>
    <col min="14594" max="14594" width="29.109375" style="1" customWidth="1"/>
    <col min="14595" max="14595" width="20.33203125" style="1" customWidth="1"/>
    <col min="14596" max="14848" width="9.109375" style="1"/>
    <col min="14849" max="14849" width="68" style="1" customWidth="1"/>
    <col min="14850" max="14850" width="29.109375" style="1" customWidth="1"/>
    <col min="14851" max="14851" width="20.33203125" style="1" customWidth="1"/>
    <col min="14852" max="15104" width="9.109375" style="1"/>
    <col min="15105" max="15105" width="68" style="1" customWidth="1"/>
    <col min="15106" max="15106" width="29.109375" style="1" customWidth="1"/>
    <col min="15107" max="15107" width="20.33203125" style="1" customWidth="1"/>
    <col min="15108" max="15360" width="9.109375" style="1"/>
    <col min="15361" max="15361" width="68" style="1" customWidth="1"/>
    <col min="15362" max="15362" width="29.109375" style="1" customWidth="1"/>
    <col min="15363" max="15363" width="20.33203125" style="1" customWidth="1"/>
    <col min="15364" max="15616" width="9.109375" style="1"/>
    <col min="15617" max="15617" width="68" style="1" customWidth="1"/>
    <col min="15618" max="15618" width="29.109375" style="1" customWidth="1"/>
    <col min="15619" max="15619" width="20.33203125" style="1" customWidth="1"/>
    <col min="15620" max="15872" width="9.109375" style="1"/>
    <col min="15873" max="15873" width="68" style="1" customWidth="1"/>
    <col min="15874" max="15874" width="29.109375" style="1" customWidth="1"/>
    <col min="15875" max="15875" width="20.33203125" style="1" customWidth="1"/>
    <col min="15876" max="16128" width="9.109375" style="1"/>
    <col min="16129" max="16129" width="68" style="1" customWidth="1"/>
    <col min="16130" max="16130" width="29.109375" style="1" customWidth="1"/>
    <col min="16131" max="16131" width="20.33203125" style="1" customWidth="1"/>
    <col min="16132" max="16384" width="9.109375" style="1"/>
  </cols>
  <sheetData>
    <row r="1" spans="1:2" ht="13.8">
      <c r="B1" s="128"/>
    </row>
    <row r="2" spans="1:2" ht="12" customHeight="1">
      <c r="B2" s="128"/>
    </row>
    <row r="3" spans="1:2" ht="13.8">
      <c r="B3" s="128"/>
    </row>
    <row r="4" spans="1:2" ht="13.8">
      <c r="B4" s="128"/>
    </row>
    <row r="16" spans="1:2" ht="9.75" customHeight="1">
      <c r="A16" s="3"/>
      <c r="B16" s="3"/>
    </row>
    <row r="17" spans="1:5" ht="21" customHeight="1">
      <c r="A17" s="293" t="s">
        <v>99</v>
      </c>
      <c r="B17" s="293"/>
      <c r="C17" s="293"/>
    </row>
    <row r="18" spans="1:5" ht="18" customHeight="1">
      <c r="A18" s="293"/>
      <c r="B18" s="293"/>
      <c r="C18" s="293"/>
    </row>
    <row r="19" spans="1:5" ht="15.6">
      <c r="A19" s="5"/>
      <c r="B19" s="6"/>
      <c r="C19" s="7" t="s">
        <v>3</v>
      </c>
    </row>
    <row r="20" spans="1:5" ht="48.75" customHeight="1">
      <c r="A20" s="8" t="s">
        <v>1</v>
      </c>
      <c r="B20" s="9" t="s">
        <v>4</v>
      </c>
      <c r="C20" s="122" t="s">
        <v>100</v>
      </c>
    </row>
    <row r="21" spans="1:5" ht="19.2" customHeight="1">
      <c r="A21" s="10" t="s">
        <v>5</v>
      </c>
      <c r="B21" s="8" t="s">
        <v>6</v>
      </c>
      <c r="C21" s="183">
        <f>C22+C26+C31+C35+C38+C44+C47+C50+C57+C24+C33</f>
        <v>128363.16073</v>
      </c>
      <c r="E21" s="11"/>
    </row>
    <row r="22" spans="1:5" s="12" customFormat="1" ht="16.2" customHeight="1">
      <c r="A22" s="10" t="s">
        <v>7</v>
      </c>
      <c r="B22" s="8" t="s">
        <v>8</v>
      </c>
      <c r="C22" s="183">
        <f>C23</f>
        <v>88575.6</v>
      </c>
      <c r="E22" s="125"/>
    </row>
    <row r="23" spans="1:5" s="12" customFormat="1" ht="16.2" customHeight="1">
      <c r="A23" s="124" t="s">
        <v>9</v>
      </c>
      <c r="B23" s="22" t="s">
        <v>10</v>
      </c>
      <c r="C23" s="184">
        <f>85575.6+3000</f>
        <v>88575.6</v>
      </c>
      <c r="E23" s="13"/>
    </row>
    <row r="24" spans="1:5" ht="32.4" customHeight="1">
      <c r="A24" s="18" t="s">
        <v>11</v>
      </c>
      <c r="B24" s="8" t="s">
        <v>12</v>
      </c>
      <c r="C24" s="183">
        <f>C25</f>
        <v>199</v>
      </c>
    </row>
    <row r="25" spans="1:5" s="2" customFormat="1" ht="32.4" customHeight="1">
      <c r="A25" s="16" t="s">
        <v>13</v>
      </c>
      <c r="B25" s="19" t="s">
        <v>14</v>
      </c>
      <c r="C25" s="185">
        <v>199</v>
      </c>
    </row>
    <row r="26" spans="1:5" s="12" customFormat="1" ht="19.2" customHeight="1">
      <c r="A26" s="20" t="s">
        <v>15</v>
      </c>
      <c r="B26" s="8" t="s">
        <v>16</v>
      </c>
      <c r="C26" s="183">
        <f>C27+C28+C29+C30</f>
        <v>8990.5920000000006</v>
      </c>
    </row>
    <row r="27" spans="1:5" s="12" customFormat="1" ht="30" customHeight="1">
      <c r="A27" s="21" t="s">
        <v>17</v>
      </c>
      <c r="B27" s="22" t="s">
        <v>18</v>
      </c>
      <c r="C27" s="184">
        <v>3798</v>
      </c>
    </row>
    <row r="28" spans="1:5" ht="24" customHeight="1">
      <c r="A28" s="23" t="s">
        <v>19</v>
      </c>
      <c r="B28" s="24" t="s">
        <v>20</v>
      </c>
      <c r="C28" s="186">
        <v>4471.5720000000001</v>
      </c>
    </row>
    <row r="29" spans="1:5" ht="15" customHeight="1">
      <c r="A29" s="25" t="s">
        <v>21</v>
      </c>
      <c r="B29" s="15" t="s">
        <v>22</v>
      </c>
      <c r="C29" s="187">
        <v>694.5</v>
      </c>
    </row>
    <row r="30" spans="1:5" ht="33" customHeight="1">
      <c r="A30" s="25" t="s">
        <v>149</v>
      </c>
      <c r="B30" s="15" t="s">
        <v>148</v>
      </c>
      <c r="C30" s="187">
        <f>26.52</f>
        <v>26.52</v>
      </c>
    </row>
    <row r="31" spans="1:5" s="12" customFormat="1" ht="18" customHeight="1">
      <c r="A31" s="26" t="s">
        <v>23</v>
      </c>
      <c r="B31" s="8" t="s">
        <v>24</v>
      </c>
      <c r="C31" s="183">
        <f>C32</f>
        <v>73</v>
      </c>
    </row>
    <row r="32" spans="1:5" s="28" customFormat="1" ht="30" customHeight="1">
      <c r="A32" s="25" t="s">
        <v>112</v>
      </c>
      <c r="B32" s="27" t="s">
        <v>111</v>
      </c>
      <c r="C32" s="187">
        <v>73</v>
      </c>
    </row>
    <row r="33" spans="1:3" s="28" customFormat="1" ht="32.25" customHeight="1">
      <c r="A33" s="30" t="s">
        <v>101</v>
      </c>
      <c r="B33" s="31" t="s">
        <v>102</v>
      </c>
      <c r="C33" s="188">
        <f>C34</f>
        <v>1.208</v>
      </c>
    </row>
    <row r="34" spans="1:3" s="28" customFormat="1" ht="32.25" customHeight="1">
      <c r="A34" s="25" t="s">
        <v>114</v>
      </c>
      <c r="B34" s="27" t="s">
        <v>305</v>
      </c>
      <c r="C34" s="187">
        <v>1.208</v>
      </c>
    </row>
    <row r="35" spans="1:3" s="12" customFormat="1" ht="43.5" customHeight="1">
      <c r="A35" s="26" t="s">
        <v>25</v>
      </c>
      <c r="B35" s="8" t="s">
        <v>26</v>
      </c>
      <c r="C35" s="183">
        <f>C36+C37</f>
        <v>10071.148800000001</v>
      </c>
    </row>
    <row r="36" spans="1:3" ht="75.75" customHeight="1">
      <c r="A36" s="14" t="s">
        <v>27</v>
      </c>
      <c r="B36" s="15" t="s">
        <v>28</v>
      </c>
      <c r="C36" s="184">
        <v>10065.387000000001</v>
      </c>
    </row>
    <row r="37" spans="1:3" ht="15.75" customHeight="1">
      <c r="A37" s="14" t="s">
        <v>306</v>
      </c>
      <c r="B37" s="15" t="s">
        <v>307</v>
      </c>
      <c r="C37" s="184">
        <v>5.7618</v>
      </c>
    </row>
    <row r="38" spans="1:3" s="32" customFormat="1" ht="13.5" customHeight="1">
      <c r="A38" s="30" t="s">
        <v>30</v>
      </c>
      <c r="B38" s="31" t="s">
        <v>31</v>
      </c>
      <c r="C38" s="183">
        <f>C39</f>
        <v>1618.65</v>
      </c>
    </row>
    <row r="39" spans="1:3" s="28" customFormat="1" ht="16.5" customHeight="1">
      <c r="A39" s="33" t="s">
        <v>32</v>
      </c>
      <c r="B39" s="27" t="s">
        <v>33</v>
      </c>
      <c r="C39" s="184">
        <f>C40+C41+C42+C43</f>
        <v>1618.65</v>
      </c>
    </row>
    <row r="40" spans="1:3" s="28" customFormat="1" ht="28.5" hidden="1" customHeight="1">
      <c r="A40" s="33" t="s">
        <v>34</v>
      </c>
      <c r="B40" s="27" t="s">
        <v>35</v>
      </c>
      <c r="C40" s="187">
        <v>101.75</v>
      </c>
    </row>
    <row r="41" spans="1:3" s="28" customFormat="1" ht="13.5" hidden="1" customHeight="1">
      <c r="A41" s="33" t="s">
        <v>36</v>
      </c>
      <c r="B41" s="27" t="s">
        <v>37</v>
      </c>
      <c r="C41" s="187">
        <v>0.66</v>
      </c>
    </row>
    <row r="42" spans="1:3" s="28" customFormat="1" ht="14.25" hidden="1" customHeight="1">
      <c r="A42" s="33" t="s">
        <v>103</v>
      </c>
      <c r="B42" s="27" t="s">
        <v>104</v>
      </c>
      <c r="C42" s="187">
        <v>825</v>
      </c>
    </row>
    <row r="43" spans="1:3" s="28" customFormat="1" ht="14.25" hidden="1" customHeight="1">
      <c r="A43" s="33" t="s">
        <v>105</v>
      </c>
      <c r="B43" s="27" t="s">
        <v>106</v>
      </c>
      <c r="C43" s="187">
        <v>691.24</v>
      </c>
    </row>
    <row r="44" spans="1:3" s="12" customFormat="1" ht="30" customHeight="1">
      <c r="A44" s="26" t="s">
        <v>38</v>
      </c>
      <c r="B44" s="8" t="s">
        <v>39</v>
      </c>
      <c r="C44" s="183">
        <f>C45+C46</f>
        <v>15533.643829999999</v>
      </c>
    </row>
    <row r="45" spans="1:3" s="28" customFormat="1" ht="19.5" customHeight="1">
      <c r="A45" s="14" t="s">
        <v>109</v>
      </c>
      <c r="B45" s="27" t="s">
        <v>40</v>
      </c>
      <c r="C45" s="184">
        <v>14365.471</v>
      </c>
    </row>
    <row r="46" spans="1:3" s="28" customFormat="1" ht="18.75" customHeight="1">
      <c r="A46" s="14" t="s">
        <v>110</v>
      </c>
      <c r="B46" s="27" t="s">
        <v>108</v>
      </c>
      <c r="C46" s="184">
        <f>1165.18131+2.99152</f>
        <v>1168.17283</v>
      </c>
    </row>
    <row r="47" spans="1:3" s="12" customFormat="1" ht="29.25" customHeight="1">
      <c r="A47" s="26" t="s">
        <v>42</v>
      </c>
      <c r="B47" s="8" t="s">
        <v>43</v>
      </c>
      <c r="C47" s="183">
        <f>C49+C48</f>
        <v>2389.375</v>
      </c>
    </row>
    <row r="48" spans="1:3" s="12" customFormat="1" ht="74.25" customHeight="1">
      <c r="A48" s="34" t="s">
        <v>308</v>
      </c>
      <c r="B48" s="15" t="s">
        <v>309</v>
      </c>
      <c r="C48" s="184">
        <v>1858.375</v>
      </c>
    </row>
    <row r="49" spans="1:3" ht="28.5" customHeight="1">
      <c r="A49" s="34" t="s">
        <v>44</v>
      </c>
      <c r="B49" s="15" t="s">
        <v>45</v>
      </c>
      <c r="C49" s="184">
        <v>531</v>
      </c>
    </row>
    <row r="50" spans="1:3" s="12" customFormat="1" ht="15" customHeight="1">
      <c r="A50" s="26" t="s">
        <v>47</v>
      </c>
      <c r="B50" s="8" t="s">
        <v>48</v>
      </c>
      <c r="C50" s="183">
        <f>SUM(C51:C56)</f>
        <v>899.97846000000004</v>
      </c>
    </row>
    <row r="51" spans="1:3" ht="28.5" customHeight="1">
      <c r="A51" s="29" t="s">
        <v>49</v>
      </c>
      <c r="B51" s="15" t="s">
        <v>115</v>
      </c>
      <c r="C51" s="187">
        <v>36.700000000000003</v>
      </c>
    </row>
    <row r="52" spans="1:3" s="35" customFormat="1" ht="90" customHeight="1">
      <c r="A52" s="14" t="s">
        <v>50</v>
      </c>
      <c r="B52" s="15" t="s">
        <v>116</v>
      </c>
      <c r="C52" s="184">
        <v>150</v>
      </c>
    </row>
    <row r="53" spans="1:3" s="35" customFormat="1" ht="48.75" customHeight="1">
      <c r="A53" s="14" t="s">
        <v>51</v>
      </c>
      <c r="B53" s="15" t="s">
        <v>117</v>
      </c>
      <c r="C53" s="187">
        <f>49.5+3</f>
        <v>52.5</v>
      </c>
    </row>
    <row r="54" spans="1:3" ht="13.8">
      <c r="A54" s="36" t="s">
        <v>52</v>
      </c>
      <c r="B54" s="27" t="s">
        <v>118</v>
      </c>
      <c r="C54" s="187">
        <v>47.015000000000001</v>
      </c>
    </row>
    <row r="55" spans="1:3" s="12" customFormat="1" ht="46.2" customHeight="1">
      <c r="A55" s="37" t="s">
        <v>53</v>
      </c>
      <c r="B55" s="27" t="s">
        <v>120</v>
      </c>
      <c r="C55" s="187">
        <v>36.6</v>
      </c>
    </row>
    <row r="56" spans="1:3" s="12" customFormat="1" ht="32.4" customHeight="1">
      <c r="A56" s="37" t="s">
        <v>121</v>
      </c>
      <c r="B56" s="15" t="s">
        <v>119</v>
      </c>
      <c r="C56" s="184">
        <f>327.16346+250</f>
        <v>577.16345999999999</v>
      </c>
    </row>
    <row r="57" spans="1:3" s="12" customFormat="1" ht="13.8">
      <c r="A57" s="26" t="s">
        <v>55</v>
      </c>
      <c r="B57" s="8" t="s">
        <v>56</v>
      </c>
      <c r="C57" s="183">
        <f>C58+C59</f>
        <v>10.964639999999999</v>
      </c>
    </row>
    <row r="58" spans="1:3" ht="15" customHeight="1">
      <c r="A58" s="34" t="s">
        <v>57</v>
      </c>
      <c r="B58" s="15" t="s">
        <v>58</v>
      </c>
      <c r="C58" s="187">
        <v>0</v>
      </c>
    </row>
    <row r="59" spans="1:3" ht="15" customHeight="1">
      <c r="A59" s="34" t="s">
        <v>316</v>
      </c>
      <c r="B59" s="15" t="s">
        <v>315</v>
      </c>
      <c r="C59" s="187">
        <v>10.964639999999999</v>
      </c>
    </row>
    <row r="60" spans="1:3" ht="13.8">
      <c r="A60" s="26" t="s">
        <v>59</v>
      </c>
      <c r="B60" s="8" t="s">
        <v>60</v>
      </c>
      <c r="C60" s="183">
        <f>C61+C77+C79</f>
        <v>1131608.6951799998</v>
      </c>
    </row>
    <row r="61" spans="1:3" s="12" customFormat="1" ht="30.75" customHeight="1">
      <c r="A61" s="26" t="s">
        <v>61</v>
      </c>
      <c r="B61" s="121" t="s">
        <v>122</v>
      </c>
      <c r="C61" s="183">
        <f>C62+C65+C70+C75</f>
        <v>1132440.0394299999</v>
      </c>
    </row>
    <row r="62" spans="1:3" s="12" customFormat="1" ht="20.399999999999999" customHeight="1">
      <c r="A62" s="38" t="s">
        <v>62</v>
      </c>
      <c r="B62" s="39" t="s">
        <v>123</v>
      </c>
      <c r="C62" s="183">
        <f>C63+C64</f>
        <v>191717.90000000002</v>
      </c>
    </row>
    <row r="63" spans="1:3" ht="13.8">
      <c r="A63" s="40" t="s">
        <v>126</v>
      </c>
      <c r="B63" s="41" t="s">
        <v>127</v>
      </c>
      <c r="C63" s="187">
        <v>134012.70000000001</v>
      </c>
    </row>
    <row r="64" spans="1:3" ht="27.6">
      <c r="A64" s="34" t="s">
        <v>136</v>
      </c>
      <c r="B64" s="15" t="s">
        <v>128</v>
      </c>
      <c r="C64" s="187">
        <v>57705.2</v>
      </c>
    </row>
    <row r="65" spans="1:3" s="12" customFormat="1" ht="27.6">
      <c r="A65" s="42" t="s">
        <v>63</v>
      </c>
      <c r="B65" s="43" t="s">
        <v>124</v>
      </c>
      <c r="C65" s="183">
        <f>C69+C67+C68+C66</f>
        <v>281836.32711999997</v>
      </c>
    </row>
    <row r="66" spans="1:3" s="12" customFormat="1" ht="27.6">
      <c r="A66" s="34" t="s">
        <v>310</v>
      </c>
      <c r="B66" s="15" t="s">
        <v>311</v>
      </c>
      <c r="C66" s="184">
        <v>1397.0491199999999</v>
      </c>
    </row>
    <row r="67" spans="1:3" s="12" customFormat="1" ht="27.6">
      <c r="A67" s="34" t="s">
        <v>270</v>
      </c>
      <c r="B67" s="15" t="s">
        <v>271</v>
      </c>
      <c r="C67" s="184">
        <v>249.37799999999999</v>
      </c>
    </row>
    <row r="68" spans="1:3" s="12" customFormat="1" ht="27.6">
      <c r="A68" s="34" t="s">
        <v>272</v>
      </c>
      <c r="B68" s="15" t="s">
        <v>273</v>
      </c>
      <c r="C68" s="184">
        <v>104710.3</v>
      </c>
    </row>
    <row r="69" spans="1:3" s="12" customFormat="1" ht="13.8">
      <c r="A69" s="34" t="s">
        <v>64</v>
      </c>
      <c r="B69" s="15" t="s">
        <v>129</v>
      </c>
      <c r="C69" s="184">
        <v>175479.6</v>
      </c>
    </row>
    <row r="70" spans="1:3" s="12" customFormat="1" ht="13.8">
      <c r="A70" s="42" t="s">
        <v>65</v>
      </c>
      <c r="B70" s="121" t="s">
        <v>125</v>
      </c>
      <c r="C70" s="189">
        <f>C71+C72+C74+C73</f>
        <v>648552.5</v>
      </c>
    </row>
    <row r="71" spans="1:3" s="12" customFormat="1" ht="37.5" customHeight="1">
      <c r="A71" s="44" t="s">
        <v>66</v>
      </c>
      <c r="B71" s="15" t="s">
        <v>130</v>
      </c>
      <c r="C71" s="190">
        <v>11155.5</v>
      </c>
    </row>
    <row r="72" spans="1:3" s="35" customFormat="1" ht="30" customHeight="1">
      <c r="A72" s="44" t="s">
        <v>137</v>
      </c>
      <c r="B72" s="15" t="s">
        <v>131</v>
      </c>
      <c r="C72" s="184">
        <v>19368.8</v>
      </c>
    </row>
    <row r="73" spans="1:3" s="35" customFormat="1" ht="63.75" customHeight="1">
      <c r="A73" s="40" t="s">
        <v>67</v>
      </c>
      <c r="B73" s="15" t="s">
        <v>132</v>
      </c>
      <c r="C73" s="184">
        <v>6.6</v>
      </c>
    </row>
    <row r="74" spans="1:3" s="35" customFormat="1" ht="13.8">
      <c r="A74" s="34" t="s">
        <v>68</v>
      </c>
      <c r="B74" s="15" t="s">
        <v>133</v>
      </c>
      <c r="C74" s="191">
        <v>618021.6</v>
      </c>
    </row>
    <row r="75" spans="1:3" s="12" customFormat="1" ht="16.5" customHeight="1">
      <c r="A75" s="26" t="s">
        <v>69</v>
      </c>
      <c r="B75" s="121" t="s">
        <v>134</v>
      </c>
      <c r="C75" s="183">
        <f>C76</f>
        <v>10333.312309999999</v>
      </c>
    </row>
    <row r="76" spans="1:3" ht="47.25" customHeight="1">
      <c r="A76" s="40" t="s">
        <v>138</v>
      </c>
      <c r="B76" s="27" t="s">
        <v>135</v>
      </c>
      <c r="C76" s="184">
        <f>1556.8278+8581.64803+194.83648</f>
        <v>10333.312309999999</v>
      </c>
    </row>
    <row r="77" spans="1:3" s="45" customFormat="1" ht="13.8">
      <c r="A77" s="26" t="s">
        <v>70</v>
      </c>
      <c r="B77" s="8" t="s">
        <v>71</v>
      </c>
      <c r="C77" s="192">
        <f>C78</f>
        <v>182</v>
      </c>
    </row>
    <row r="78" spans="1:3" s="47" customFormat="1" ht="31.95" customHeight="1">
      <c r="A78" s="46" t="s">
        <v>72</v>
      </c>
      <c r="B78" s="15" t="s">
        <v>147</v>
      </c>
      <c r="C78" s="193">
        <v>182</v>
      </c>
    </row>
    <row r="79" spans="1:3" s="47" customFormat="1" ht="20.25" customHeight="1">
      <c r="A79" s="129" t="s">
        <v>144</v>
      </c>
      <c r="B79" s="127" t="s">
        <v>145</v>
      </c>
      <c r="C79" s="223">
        <f>C80</f>
        <v>-1013.34425</v>
      </c>
    </row>
    <row r="80" spans="1:3" ht="30" customHeight="1">
      <c r="A80" s="34" t="s">
        <v>73</v>
      </c>
      <c r="B80" s="15" t="s">
        <v>146</v>
      </c>
      <c r="C80" s="193">
        <v>-1013.34425</v>
      </c>
    </row>
    <row r="81" spans="1:3" ht="13.8">
      <c r="A81" s="294" t="s">
        <v>74</v>
      </c>
      <c r="B81" s="294"/>
      <c r="C81" s="183">
        <f>C60+C21</f>
        <v>1259971.8559099999</v>
      </c>
    </row>
    <row r="82" spans="1:3" ht="13.8">
      <c r="A82" s="48"/>
      <c r="B82" s="49"/>
      <c r="C82" s="50"/>
    </row>
    <row r="83" spans="1:3" ht="13.8">
      <c r="A83" s="51" t="s">
        <v>2</v>
      </c>
      <c r="B83" s="295" t="s">
        <v>0</v>
      </c>
      <c r="C83" s="295"/>
    </row>
  </sheetData>
  <mergeCells count="3">
    <mergeCell ref="A17:C18"/>
    <mergeCell ref="A81:B81"/>
    <mergeCell ref="B83:C83"/>
  </mergeCells>
  <hyperlinks>
    <hyperlink ref="A25" r:id="rId1" display="http://www.consultant.ru/cons/cgi/online.cgi?req=doc&amp;base=LAW&amp;n=198941&amp;rnd=235642.187433877&amp;dst=100606&amp;fld=134"/>
    <hyperlink ref="A27" r:id="rId2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76" orientation="portrait" r:id="rId3"/>
  <headerFooter differentFirst="1" alignWithMargins="0">
    <oddHeader>&amp;C&amp;P</oddHead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9:I43"/>
  <sheetViews>
    <sheetView workbookViewId="0">
      <selection activeCell="I19" sqref="I19"/>
    </sheetView>
  </sheetViews>
  <sheetFormatPr defaultColWidth="9.109375" defaultRowHeight="13.8"/>
  <cols>
    <col min="1" max="1" width="10.44140625" style="199" customWidth="1"/>
    <col min="2" max="2" width="34.44140625" style="199" customWidth="1"/>
    <col min="3" max="3" width="17.33203125" style="199" customWidth="1"/>
    <col min="4" max="4" width="17" style="201" customWidth="1"/>
    <col min="5" max="5" width="15.6640625" style="201" customWidth="1"/>
    <col min="6" max="256" width="9.109375" style="199"/>
    <col min="257" max="257" width="10.44140625" style="199" customWidth="1"/>
    <col min="258" max="258" width="34.44140625" style="199" customWidth="1"/>
    <col min="259" max="259" width="17.33203125" style="199" customWidth="1"/>
    <col min="260" max="260" width="17" style="199" customWidth="1"/>
    <col min="261" max="261" width="15.6640625" style="199" customWidth="1"/>
    <col min="262" max="512" width="9.109375" style="199"/>
    <col min="513" max="513" width="10.44140625" style="199" customWidth="1"/>
    <col min="514" max="514" width="34.44140625" style="199" customWidth="1"/>
    <col min="515" max="515" width="17.33203125" style="199" customWidth="1"/>
    <col min="516" max="516" width="17" style="199" customWidth="1"/>
    <col min="517" max="517" width="15.6640625" style="199" customWidth="1"/>
    <col min="518" max="768" width="9.109375" style="199"/>
    <col min="769" max="769" width="10.44140625" style="199" customWidth="1"/>
    <col min="770" max="770" width="34.44140625" style="199" customWidth="1"/>
    <col min="771" max="771" width="17.33203125" style="199" customWidth="1"/>
    <col min="772" max="772" width="17" style="199" customWidth="1"/>
    <col min="773" max="773" width="15.6640625" style="199" customWidth="1"/>
    <col min="774" max="1024" width="9.109375" style="199"/>
    <col min="1025" max="1025" width="10.44140625" style="199" customWidth="1"/>
    <col min="1026" max="1026" width="34.44140625" style="199" customWidth="1"/>
    <col min="1027" max="1027" width="17.33203125" style="199" customWidth="1"/>
    <col min="1028" max="1028" width="17" style="199" customWidth="1"/>
    <col min="1029" max="1029" width="15.6640625" style="199" customWidth="1"/>
    <col min="1030" max="1280" width="9.109375" style="199"/>
    <col min="1281" max="1281" width="10.44140625" style="199" customWidth="1"/>
    <col min="1282" max="1282" width="34.44140625" style="199" customWidth="1"/>
    <col min="1283" max="1283" width="17.33203125" style="199" customWidth="1"/>
    <col min="1284" max="1284" width="17" style="199" customWidth="1"/>
    <col min="1285" max="1285" width="15.6640625" style="199" customWidth="1"/>
    <col min="1286" max="1536" width="9.109375" style="199"/>
    <col min="1537" max="1537" width="10.44140625" style="199" customWidth="1"/>
    <col min="1538" max="1538" width="34.44140625" style="199" customWidth="1"/>
    <col min="1539" max="1539" width="17.33203125" style="199" customWidth="1"/>
    <col min="1540" max="1540" width="17" style="199" customWidth="1"/>
    <col min="1541" max="1541" width="15.6640625" style="199" customWidth="1"/>
    <col min="1542" max="1792" width="9.109375" style="199"/>
    <col min="1793" max="1793" width="10.44140625" style="199" customWidth="1"/>
    <col min="1794" max="1794" width="34.44140625" style="199" customWidth="1"/>
    <col min="1795" max="1795" width="17.33203125" style="199" customWidth="1"/>
    <col min="1796" max="1796" width="17" style="199" customWidth="1"/>
    <col min="1797" max="1797" width="15.6640625" style="199" customWidth="1"/>
    <col min="1798" max="2048" width="9.109375" style="199"/>
    <col min="2049" max="2049" width="10.44140625" style="199" customWidth="1"/>
    <col min="2050" max="2050" width="34.44140625" style="199" customWidth="1"/>
    <col min="2051" max="2051" width="17.33203125" style="199" customWidth="1"/>
    <col min="2052" max="2052" width="17" style="199" customWidth="1"/>
    <col min="2053" max="2053" width="15.6640625" style="199" customWidth="1"/>
    <col min="2054" max="2304" width="9.109375" style="199"/>
    <col min="2305" max="2305" width="10.44140625" style="199" customWidth="1"/>
    <col min="2306" max="2306" width="34.44140625" style="199" customWidth="1"/>
    <col min="2307" max="2307" width="17.33203125" style="199" customWidth="1"/>
    <col min="2308" max="2308" width="17" style="199" customWidth="1"/>
    <col min="2309" max="2309" width="15.6640625" style="199" customWidth="1"/>
    <col min="2310" max="2560" width="9.109375" style="199"/>
    <col min="2561" max="2561" width="10.44140625" style="199" customWidth="1"/>
    <col min="2562" max="2562" width="34.44140625" style="199" customWidth="1"/>
    <col min="2563" max="2563" width="17.33203125" style="199" customWidth="1"/>
    <col min="2564" max="2564" width="17" style="199" customWidth="1"/>
    <col min="2565" max="2565" width="15.6640625" style="199" customWidth="1"/>
    <col min="2566" max="2816" width="9.109375" style="199"/>
    <col min="2817" max="2817" width="10.44140625" style="199" customWidth="1"/>
    <col min="2818" max="2818" width="34.44140625" style="199" customWidth="1"/>
    <col min="2819" max="2819" width="17.33203125" style="199" customWidth="1"/>
    <col min="2820" max="2820" width="17" style="199" customWidth="1"/>
    <col min="2821" max="2821" width="15.6640625" style="199" customWidth="1"/>
    <col min="2822" max="3072" width="9.109375" style="199"/>
    <col min="3073" max="3073" width="10.44140625" style="199" customWidth="1"/>
    <col min="3074" max="3074" width="34.44140625" style="199" customWidth="1"/>
    <col min="3075" max="3075" width="17.33203125" style="199" customWidth="1"/>
    <col min="3076" max="3076" width="17" style="199" customWidth="1"/>
    <col min="3077" max="3077" width="15.6640625" style="199" customWidth="1"/>
    <col min="3078" max="3328" width="9.109375" style="199"/>
    <col min="3329" max="3329" width="10.44140625" style="199" customWidth="1"/>
    <col min="3330" max="3330" width="34.44140625" style="199" customWidth="1"/>
    <col min="3331" max="3331" width="17.33203125" style="199" customWidth="1"/>
    <col min="3332" max="3332" width="17" style="199" customWidth="1"/>
    <col min="3333" max="3333" width="15.6640625" style="199" customWidth="1"/>
    <col min="3334" max="3584" width="9.109375" style="199"/>
    <col min="3585" max="3585" width="10.44140625" style="199" customWidth="1"/>
    <col min="3586" max="3586" width="34.44140625" style="199" customWidth="1"/>
    <col min="3587" max="3587" width="17.33203125" style="199" customWidth="1"/>
    <col min="3588" max="3588" width="17" style="199" customWidth="1"/>
    <col min="3589" max="3589" width="15.6640625" style="199" customWidth="1"/>
    <col min="3590" max="3840" width="9.109375" style="199"/>
    <col min="3841" max="3841" width="10.44140625" style="199" customWidth="1"/>
    <col min="3842" max="3842" width="34.44140625" style="199" customWidth="1"/>
    <col min="3843" max="3843" width="17.33203125" style="199" customWidth="1"/>
    <col min="3844" max="3844" width="17" style="199" customWidth="1"/>
    <col min="3845" max="3845" width="15.6640625" style="199" customWidth="1"/>
    <col min="3846" max="4096" width="9.109375" style="199"/>
    <col min="4097" max="4097" width="10.44140625" style="199" customWidth="1"/>
    <col min="4098" max="4098" width="34.44140625" style="199" customWidth="1"/>
    <col min="4099" max="4099" width="17.33203125" style="199" customWidth="1"/>
    <col min="4100" max="4100" width="17" style="199" customWidth="1"/>
    <col min="4101" max="4101" width="15.6640625" style="199" customWidth="1"/>
    <col min="4102" max="4352" width="9.109375" style="199"/>
    <col min="4353" max="4353" width="10.44140625" style="199" customWidth="1"/>
    <col min="4354" max="4354" width="34.44140625" style="199" customWidth="1"/>
    <col min="4355" max="4355" width="17.33203125" style="199" customWidth="1"/>
    <col min="4356" max="4356" width="17" style="199" customWidth="1"/>
    <col min="4357" max="4357" width="15.6640625" style="199" customWidth="1"/>
    <col min="4358" max="4608" width="9.109375" style="199"/>
    <col min="4609" max="4609" width="10.44140625" style="199" customWidth="1"/>
    <col min="4610" max="4610" width="34.44140625" style="199" customWidth="1"/>
    <col min="4611" max="4611" width="17.33203125" style="199" customWidth="1"/>
    <col min="4612" max="4612" width="17" style="199" customWidth="1"/>
    <col min="4613" max="4613" width="15.6640625" style="199" customWidth="1"/>
    <col min="4614" max="4864" width="9.109375" style="199"/>
    <col min="4865" max="4865" width="10.44140625" style="199" customWidth="1"/>
    <col min="4866" max="4866" width="34.44140625" style="199" customWidth="1"/>
    <col min="4867" max="4867" width="17.33203125" style="199" customWidth="1"/>
    <col min="4868" max="4868" width="17" style="199" customWidth="1"/>
    <col min="4869" max="4869" width="15.6640625" style="199" customWidth="1"/>
    <col min="4870" max="5120" width="9.109375" style="199"/>
    <col min="5121" max="5121" width="10.44140625" style="199" customWidth="1"/>
    <col min="5122" max="5122" width="34.44140625" style="199" customWidth="1"/>
    <col min="5123" max="5123" width="17.33203125" style="199" customWidth="1"/>
    <col min="5124" max="5124" width="17" style="199" customWidth="1"/>
    <col min="5125" max="5125" width="15.6640625" style="199" customWidth="1"/>
    <col min="5126" max="5376" width="9.109375" style="199"/>
    <col min="5377" max="5377" width="10.44140625" style="199" customWidth="1"/>
    <col min="5378" max="5378" width="34.44140625" style="199" customWidth="1"/>
    <col min="5379" max="5379" width="17.33203125" style="199" customWidth="1"/>
    <col min="5380" max="5380" width="17" style="199" customWidth="1"/>
    <col min="5381" max="5381" width="15.6640625" style="199" customWidth="1"/>
    <col min="5382" max="5632" width="9.109375" style="199"/>
    <col min="5633" max="5633" width="10.44140625" style="199" customWidth="1"/>
    <col min="5634" max="5634" width="34.44140625" style="199" customWidth="1"/>
    <col min="5635" max="5635" width="17.33203125" style="199" customWidth="1"/>
    <col min="5636" max="5636" width="17" style="199" customWidth="1"/>
    <col min="5637" max="5637" width="15.6640625" style="199" customWidth="1"/>
    <col min="5638" max="5888" width="9.109375" style="199"/>
    <col min="5889" max="5889" width="10.44140625" style="199" customWidth="1"/>
    <col min="5890" max="5890" width="34.44140625" style="199" customWidth="1"/>
    <col min="5891" max="5891" width="17.33203125" style="199" customWidth="1"/>
    <col min="5892" max="5892" width="17" style="199" customWidth="1"/>
    <col min="5893" max="5893" width="15.6640625" style="199" customWidth="1"/>
    <col min="5894" max="6144" width="9.109375" style="199"/>
    <col min="6145" max="6145" width="10.44140625" style="199" customWidth="1"/>
    <col min="6146" max="6146" width="34.44140625" style="199" customWidth="1"/>
    <col min="6147" max="6147" width="17.33203125" style="199" customWidth="1"/>
    <col min="6148" max="6148" width="17" style="199" customWidth="1"/>
    <col min="6149" max="6149" width="15.6640625" style="199" customWidth="1"/>
    <col min="6150" max="6400" width="9.109375" style="199"/>
    <col min="6401" max="6401" width="10.44140625" style="199" customWidth="1"/>
    <col min="6402" max="6402" width="34.44140625" style="199" customWidth="1"/>
    <col min="6403" max="6403" width="17.33203125" style="199" customWidth="1"/>
    <col min="6404" max="6404" width="17" style="199" customWidth="1"/>
    <col min="6405" max="6405" width="15.6640625" style="199" customWidth="1"/>
    <col min="6406" max="6656" width="9.109375" style="199"/>
    <col min="6657" max="6657" width="10.44140625" style="199" customWidth="1"/>
    <col min="6658" max="6658" width="34.44140625" style="199" customWidth="1"/>
    <col min="6659" max="6659" width="17.33203125" style="199" customWidth="1"/>
    <col min="6660" max="6660" width="17" style="199" customWidth="1"/>
    <col min="6661" max="6661" width="15.6640625" style="199" customWidth="1"/>
    <col min="6662" max="6912" width="9.109375" style="199"/>
    <col min="6913" max="6913" width="10.44140625" style="199" customWidth="1"/>
    <col min="6914" max="6914" width="34.44140625" style="199" customWidth="1"/>
    <col min="6915" max="6915" width="17.33203125" style="199" customWidth="1"/>
    <col min="6916" max="6916" width="17" style="199" customWidth="1"/>
    <col min="6917" max="6917" width="15.6640625" style="199" customWidth="1"/>
    <col min="6918" max="7168" width="9.109375" style="199"/>
    <col min="7169" max="7169" width="10.44140625" style="199" customWidth="1"/>
    <col min="7170" max="7170" width="34.44140625" style="199" customWidth="1"/>
    <col min="7171" max="7171" width="17.33203125" style="199" customWidth="1"/>
    <col min="7172" max="7172" width="17" style="199" customWidth="1"/>
    <col min="7173" max="7173" width="15.6640625" style="199" customWidth="1"/>
    <col min="7174" max="7424" width="9.109375" style="199"/>
    <col min="7425" max="7425" width="10.44140625" style="199" customWidth="1"/>
    <col min="7426" max="7426" width="34.44140625" style="199" customWidth="1"/>
    <col min="7427" max="7427" width="17.33203125" style="199" customWidth="1"/>
    <col min="7428" max="7428" width="17" style="199" customWidth="1"/>
    <col min="7429" max="7429" width="15.6640625" style="199" customWidth="1"/>
    <col min="7430" max="7680" width="9.109375" style="199"/>
    <col min="7681" max="7681" width="10.44140625" style="199" customWidth="1"/>
    <col min="7682" max="7682" width="34.44140625" style="199" customWidth="1"/>
    <col min="7683" max="7683" width="17.33203125" style="199" customWidth="1"/>
    <col min="7684" max="7684" width="17" style="199" customWidth="1"/>
    <col min="7685" max="7685" width="15.6640625" style="199" customWidth="1"/>
    <col min="7686" max="7936" width="9.109375" style="199"/>
    <col min="7937" max="7937" width="10.44140625" style="199" customWidth="1"/>
    <col min="7938" max="7938" width="34.44140625" style="199" customWidth="1"/>
    <col min="7939" max="7939" width="17.33203125" style="199" customWidth="1"/>
    <col min="7940" max="7940" width="17" style="199" customWidth="1"/>
    <col min="7941" max="7941" width="15.6640625" style="199" customWidth="1"/>
    <col min="7942" max="8192" width="9.109375" style="199"/>
    <col min="8193" max="8193" width="10.44140625" style="199" customWidth="1"/>
    <col min="8194" max="8194" width="34.44140625" style="199" customWidth="1"/>
    <col min="8195" max="8195" width="17.33203125" style="199" customWidth="1"/>
    <col min="8196" max="8196" width="17" style="199" customWidth="1"/>
    <col min="8197" max="8197" width="15.6640625" style="199" customWidth="1"/>
    <col min="8198" max="8448" width="9.109375" style="199"/>
    <col min="8449" max="8449" width="10.44140625" style="199" customWidth="1"/>
    <col min="8450" max="8450" width="34.44140625" style="199" customWidth="1"/>
    <col min="8451" max="8451" width="17.33203125" style="199" customWidth="1"/>
    <col min="8452" max="8452" width="17" style="199" customWidth="1"/>
    <col min="8453" max="8453" width="15.6640625" style="199" customWidth="1"/>
    <col min="8454" max="8704" width="9.109375" style="199"/>
    <col min="8705" max="8705" width="10.44140625" style="199" customWidth="1"/>
    <col min="8706" max="8706" width="34.44140625" style="199" customWidth="1"/>
    <col min="8707" max="8707" width="17.33203125" style="199" customWidth="1"/>
    <col min="8708" max="8708" width="17" style="199" customWidth="1"/>
    <col min="8709" max="8709" width="15.6640625" style="199" customWidth="1"/>
    <col min="8710" max="8960" width="9.109375" style="199"/>
    <col min="8961" max="8961" width="10.44140625" style="199" customWidth="1"/>
    <col min="8962" max="8962" width="34.44140625" style="199" customWidth="1"/>
    <col min="8963" max="8963" width="17.33203125" style="199" customWidth="1"/>
    <col min="8964" max="8964" width="17" style="199" customWidth="1"/>
    <col min="8965" max="8965" width="15.6640625" style="199" customWidth="1"/>
    <col min="8966" max="9216" width="9.109375" style="199"/>
    <col min="9217" max="9217" width="10.44140625" style="199" customWidth="1"/>
    <col min="9218" max="9218" width="34.44140625" style="199" customWidth="1"/>
    <col min="9219" max="9219" width="17.33203125" style="199" customWidth="1"/>
    <col min="9220" max="9220" width="17" style="199" customWidth="1"/>
    <col min="9221" max="9221" width="15.6640625" style="199" customWidth="1"/>
    <col min="9222" max="9472" width="9.109375" style="199"/>
    <col min="9473" max="9473" width="10.44140625" style="199" customWidth="1"/>
    <col min="9474" max="9474" width="34.44140625" style="199" customWidth="1"/>
    <col min="9475" max="9475" width="17.33203125" style="199" customWidth="1"/>
    <col min="9476" max="9476" width="17" style="199" customWidth="1"/>
    <col min="9477" max="9477" width="15.6640625" style="199" customWidth="1"/>
    <col min="9478" max="9728" width="9.109375" style="199"/>
    <col min="9729" max="9729" width="10.44140625" style="199" customWidth="1"/>
    <col min="9730" max="9730" width="34.44140625" style="199" customWidth="1"/>
    <col min="9731" max="9731" width="17.33203125" style="199" customWidth="1"/>
    <col min="9732" max="9732" width="17" style="199" customWidth="1"/>
    <col min="9733" max="9733" width="15.6640625" style="199" customWidth="1"/>
    <col min="9734" max="9984" width="9.109375" style="199"/>
    <col min="9985" max="9985" width="10.44140625" style="199" customWidth="1"/>
    <col min="9986" max="9986" width="34.44140625" style="199" customWidth="1"/>
    <col min="9987" max="9987" width="17.33203125" style="199" customWidth="1"/>
    <col min="9988" max="9988" width="17" style="199" customWidth="1"/>
    <col min="9989" max="9989" width="15.6640625" style="199" customWidth="1"/>
    <col min="9990" max="10240" width="9.109375" style="199"/>
    <col min="10241" max="10241" width="10.44140625" style="199" customWidth="1"/>
    <col min="10242" max="10242" width="34.44140625" style="199" customWidth="1"/>
    <col min="10243" max="10243" width="17.33203125" style="199" customWidth="1"/>
    <col min="10244" max="10244" width="17" style="199" customWidth="1"/>
    <col min="10245" max="10245" width="15.6640625" style="199" customWidth="1"/>
    <col min="10246" max="10496" width="9.109375" style="199"/>
    <col min="10497" max="10497" width="10.44140625" style="199" customWidth="1"/>
    <col min="10498" max="10498" width="34.44140625" style="199" customWidth="1"/>
    <col min="10499" max="10499" width="17.33203125" style="199" customWidth="1"/>
    <col min="10500" max="10500" width="17" style="199" customWidth="1"/>
    <col min="10501" max="10501" width="15.6640625" style="199" customWidth="1"/>
    <col min="10502" max="10752" width="9.109375" style="199"/>
    <col min="10753" max="10753" width="10.44140625" style="199" customWidth="1"/>
    <col min="10754" max="10754" width="34.44140625" style="199" customWidth="1"/>
    <col min="10755" max="10755" width="17.33203125" style="199" customWidth="1"/>
    <col min="10756" max="10756" width="17" style="199" customWidth="1"/>
    <col min="10757" max="10757" width="15.6640625" style="199" customWidth="1"/>
    <col min="10758" max="11008" width="9.109375" style="199"/>
    <col min="11009" max="11009" width="10.44140625" style="199" customWidth="1"/>
    <col min="11010" max="11010" width="34.44140625" style="199" customWidth="1"/>
    <col min="11011" max="11011" width="17.33203125" style="199" customWidth="1"/>
    <col min="11012" max="11012" width="17" style="199" customWidth="1"/>
    <col min="11013" max="11013" width="15.6640625" style="199" customWidth="1"/>
    <col min="11014" max="11264" width="9.109375" style="199"/>
    <col min="11265" max="11265" width="10.44140625" style="199" customWidth="1"/>
    <col min="11266" max="11266" width="34.44140625" style="199" customWidth="1"/>
    <col min="11267" max="11267" width="17.33203125" style="199" customWidth="1"/>
    <col min="11268" max="11268" width="17" style="199" customWidth="1"/>
    <col min="11269" max="11269" width="15.6640625" style="199" customWidth="1"/>
    <col min="11270" max="11520" width="9.109375" style="199"/>
    <col min="11521" max="11521" width="10.44140625" style="199" customWidth="1"/>
    <col min="11522" max="11522" width="34.44140625" style="199" customWidth="1"/>
    <col min="11523" max="11523" width="17.33203125" style="199" customWidth="1"/>
    <col min="11524" max="11524" width="17" style="199" customWidth="1"/>
    <col min="11525" max="11525" width="15.6640625" style="199" customWidth="1"/>
    <col min="11526" max="11776" width="9.109375" style="199"/>
    <col min="11777" max="11777" width="10.44140625" style="199" customWidth="1"/>
    <col min="11778" max="11778" width="34.44140625" style="199" customWidth="1"/>
    <col min="11779" max="11779" width="17.33203125" style="199" customWidth="1"/>
    <col min="11780" max="11780" width="17" style="199" customWidth="1"/>
    <col min="11781" max="11781" width="15.6640625" style="199" customWidth="1"/>
    <col min="11782" max="12032" width="9.109375" style="199"/>
    <col min="12033" max="12033" width="10.44140625" style="199" customWidth="1"/>
    <col min="12034" max="12034" width="34.44140625" style="199" customWidth="1"/>
    <col min="12035" max="12035" width="17.33203125" style="199" customWidth="1"/>
    <col min="12036" max="12036" width="17" style="199" customWidth="1"/>
    <col min="12037" max="12037" width="15.6640625" style="199" customWidth="1"/>
    <col min="12038" max="12288" width="9.109375" style="199"/>
    <col min="12289" max="12289" width="10.44140625" style="199" customWidth="1"/>
    <col min="12290" max="12290" width="34.44140625" style="199" customWidth="1"/>
    <col min="12291" max="12291" width="17.33203125" style="199" customWidth="1"/>
    <col min="12292" max="12292" width="17" style="199" customWidth="1"/>
    <col min="12293" max="12293" width="15.6640625" style="199" customWidth="1"/>
    <col min="12294" max="12544" width="9.109375" style="199"/>
    <col min="12545" max="12545" width="10.44140625" style="199" customWidth="1"/>
    <col min="12546" max="12546" width="34.44140625" style="199" customWidth="1"/>
    <col min="12547" max="12547" width="17.33203125" style="199" customWidth="1"/>
    <col min="12548" max="12548" width="17" style="199" customWidth="1"/>
    <col min="12549" max="12549" width="15.6640625" style="199" customWidth="1"/>
    <col min="12550" max="12800" width="9.109375" style="199"/>
    <col min="12801" max="12801" width="10.44140625" style="199" customWidth="1"/>
    <col min="12802" max="12802" width="34.44140625" style="199" customWidth="1"/>
    <col min="12803" max="12803" width="17.33203125" style="199" customWidth="1"/>
    <col min="12804" max="12804" width="17" style="199" customWidth="1"/>
    <col min="12805" max="12805" width="15.6640625" style="199" customWidth="1"/>
    <col min="12806" max="13056" width="9.109375" style="199"/>
    <col min="13057" max="13057" width="10.44140625" style="199" customWidth="1"/>
    <col min="13058" max="13058" width="34.44140625" style="199" customWidth="1"/>
    <col min="13059" max="13059" width="17.33203125" style="199" customWidth="1"/>
    <col min="13060" max="13060" width="17" style="199" customWidth="1"/>
    <col min="13061" max="13061" width="15.6640625" style="199" customWidth="1"/>
    <col min="13062" max="13312" width="9.109375" style="199"/>
    <col min="13313" max="13313" width="10.44140625" style="199" customWidth="1"/>
    <col min="13314" max="13314" width="34.44140625" style="199" customWidth="1"/>
    <col min="13315" max="13315" width="17.33203125" style="199" customWidth="1"/>
    <col min="13316" max="13316" width="17" style="199" customWidth="1"/>
    <col min="13317" max="13317" width="15.6640625" style="199" customWidth="1"/>
    <col min="13318" max="13568" width="9.109375" style="199"/>
    <col min="13569" max="13569" width="10.44140625" style="199" customWidth="1"/>
    <col min="13570" max="13570" width="34.44140625" style="199" customWidth="1"/>
    <col min="13571" max="13571" width="17.33203125" style="199" customWidth="1"/>
    <col min="13572" max="13572" width="17" style="199" customWidth="1"/>
    <col min="13573" max="13573" width="15.6640625" style="199" customWidth="1"/>
    <col min="13574" max="13824" width="9.109375" style="199"/>
    <col min="13825" max="13825" width="10.44140625" style="199" customWidth="1"/>
    <col min="13826" max="13826" width="34.44140625" style="199" customWidth="1"/>
    <col min="13827" max="13827" width="17.33203125" style="199" customWidth="1"/>
    <col min="13828" max="13828" width="17" style="199" customWidth="1"/>
    <col min="13829" max="13829" width="15.6640625" style="199" customWidth="1"/>
    <col min="13830" max="14080" width="9.109375" style="199"/>
    <col min="14081" max="14081" width="10.44140625" style="199" customWidth="1"/>
    <col min="14082" max="14082" width="34.44140625" style="199" customWidth="1"/>
    <col min="14083" max="14083" width="17.33203125" style="199" customWidth="1"/>
    <col min="14084" max="14084" width="17" style="199" customWidth="1"/>
    <col min="14085" max="14085" width="15.6640625" style="199" customWidth="1"/>
    <col min="14086" max="14336" width="9.109375" style="199"/>
    <col min="14337" max="14337" width="10.44140625" style="199" customWidth="1"/>
    <col min="14338" max="14338" width="34.44140625" style="199" customWidth="1"/>
    <col min="14339" max="14339" width="17.33203125" style="199" customWidth="1"/>
    <col min="14340" max="14340" width="17" style="199" customWidth="1"/>
    <col min="14341" max="14341" width="15.6640625" style="199" customWidth="1"/>
    <col min="14342" max="14592" width="9.109375" style="199"/>
    <col min="14593" max="14593" width="10.44140625" style="199" customWidth="1"/>
    <col min="14594" max="14594" width="34.44140625" style="199" customWidth="1"/>
    <col min="14595" max="14595" width="17.33203125" style="199" customWidth="1"/>
    <col min="14596" max="14596" width="17" style="199" customWidth="1"/>
    <col min="14597" max="14597" width="15.6640625" style="199" customWidth="1"/>
    <col min="14598" max="14848" width="9.109375" style="199"/>
    <col min="14849" max="14849" width="10.44140625" style="199" customWidth="1"/>
    <col min="14850" max="14850" width="34.44140625" style="199" customWidth="1"/>
    <col min="14851" max="14851" width="17.33203125" style="199" customWidth="1"/>
    <col min="14852" max="14852" width="17" style="199" customWidth="1"/>
    <col min="14853" max="14853" width="15.6640625" style="199" customWidth="1"/>
    <col min="14854" max="15104" width="9.109375" style="199"/>
    <col min="15105" max="15105" width="10.44140625" style="199" customWidth="1"/>
    <col min="15106" max="15106" width="34.44140625" style="199" customWidth="1"/>
    <col min="15107" max="15107" width="17.33203125" style="199" customWidth="1"/>
    <col min="15108" max="15108" width="17" style="199" customWidth="1"/>
    <col min="15109" max="15109" width="15.6640625" style="199" customWidth="1"/>
    <col min="15110" max="15360" width="9.109375" style="199"/>
    <col min="15361" max="15361" width="10.44140625" style="199" customWidth="1"/>
    <col min="15362" max="15362" width="34.44140625" style="199" customWidth="1"/>
    <col min="15363" max="15363" width="17.33203125" style="199" customWidth="1"/>
    <col min="15364" max="15364" width="17" style="199" customWidth="1"/>
    <col min="15365" max="15365" width="15.6640625" style="199" customWidth="1"/>
    <col min="15366" max="15616" width="9.109375" style="199"/>
    <col min="15617" max="15617" width="10.44140625" style="199" customWidth="1"/>
    <col min="15618" max="15618" width="34.44140625" style="199" customWidth="1"/>
    <col min="15619" max="15619" width="17.33203125" style="199" customWidth="1"/>
    <col min="15620" max="15620" width="17" style="199" customWidth="1"/>
    <col min="15621" max="15621" width="15.6640625" style="199" customWidth="1"/>
    <col min="15622" max="15872" width="9.109375" style="199"/>
    <col min="15873" max="15873" width="10.44140625" style="199" customWidth="1"/>
    <col min="15874" max="15874" width="34.44140625" style="199" customWidth="1"/>
    <col min="15875" max="15875" width="17.33203125" style="199" customWidth="1"/>
    <col min="15876" max="15876" width="17" style="199" customWidth="1"/>
    <col min="15877" max="15877" width="15.6640625" style="199" customWidth="1"/>
    <col min="15878" max="16128" width="9.109375" style="199"/>
    <col min="16129" max="16129" width="10.44140625" style="199" customWidth="1"/>
    <col min="16130" max="16130" width="34.44140625" style="199" customWidth="1"/>
    <col min="16131" max="16131" width="17.33203125" style="199" customWidth="1"/>
    <col min="16132" max="16132" width="17" style="199" customWidth="1"/>
    <col min="16133" max="16133" width="15.6640625" style="199" customWidth="1"/>
    <col min="16134" max="16384" width="9.109375" style="199"/>
  </cols>
  <sheetData>
    <row r="9" spans="1:8">
      <c r="C9" s="200"/>
    </row>
    <row r="10" spans="1:8">
      <c r="C10" s="200"/>
    </row>
    <row r="11" spans="1:8">
      <c r="C11" s="200"/>
    </row>
    <row r="12" spans="1:8">
      <c r="C12" s="200"/>
    </row>
    <row r="15" spans="1:8">
      <c r="A15" s="202"/>
      <c r="B15" s="202"/>
      <c r="C15" s="202"/>
      <c r="D15" s="203"/>
      <c r="E15" s="203"/>
      <c r="F15" s="202"/>
      <c r="G15" s="202"/>
      <c r="H15" s="202"/>
    </row>
    <row r="16" spans="1:8" ht="60.6" customHeight="1">
      <c r="A16" s="338" t="s">
        <v>278</v>
      </c>
      <c r="B16" s="338"/>
      <c r="C16" s="338"/>
      <c r="D16" s="338"/>
      <c r="E16" s="338"/>
      <c r="F16" s="202"/>
      <c r="G16" s="202"/>
      <c r="H16" s="202"/>
    </row>
    <row r="17" spans="1:8">
      <c r="A17" s="202"/>
      <c r="B17" s="202"/>
      <c r="C17" s="202"/>
      <c r="D17" s="203"/>
      <c r="E17" s="203"/>
      <c r="F17" s="202"/>
      <c r="G17" s="202"/>
      <c r="H17" s="202"/>
    </row>
    <row r="18" spans="1:8">
      <c r="A18" s="202"/>
      <c r="B18" s="202"/>
      <c r="D18" s="203"/>
      <c r="E18" s="204" t="s">
        <v>3</v>
      </c>
      <c r="F18" s="202"/>
      <c r="G18" s="202"/>
      <c r="H18" s="202"/>
    </row>
    <row r="19" spans="1:8" ht="34.950000000000003" customHeight="1">
      <c r="A19" s="339" t="s">
        <v>279</v>
      </c>
      <c r="B19" s="341" t="s">
        <v>280</v>
      </c>
      <c r="C19" s="343" t="s">
        <v>281</v>
      </c>
      <c r="D19" s="344"/>
      <c r="E19" s="345"/>
      <c r="F19" s="202"/>
      <c r="G19" s="202"/>
      <c r="H19" s="202"/>
    </row>
    <row r="20" spans="1:8" ht="15.6">
      <c r="A20" s="340"/>
      <c r="B20" s="342"/>
      <c r="C20" s="205">
        <v>2019</v>
      </c>
      <c r="D20" s="206">
        <v>2020</v>
      </c>
      <c r="E20" s="206">
        <v>2021</v>
      </c>
      <c r="F20" s="202"/>
      <c r="G20" s="202"/>
      <c r="H20" s="202"/>
    </row>
    <row r="21" spans="1:8" ht="18">
      <c r="A21" s="207">
        <v>1</v>
      </c>
      <c r="B21" s="208" t="s">
        <v>282</v>
      </c>
      <c r="C21" s="209">
        <v>4040.4</v>
      </c>
      <c r="D21" s="210">
        <v>2858.7</v>
      </c>
      <c r="E21" s="211">
        <v>2671.4</v>
      </c>
      <c r="F21" s="202"/>
      <c r="G21" s="202"/>
      <c r="H21" s="202"/>
    </row>
    <row r="22" spans="1:8" ht="18">
      <c r="A22" s="207">
        <v>2</v>
      </c>
      <c r="B22" s="208" t="s">
        <v>283</v>
      </c>
      <c r="C22" s="209">
        <v>7511.6</v>
      </c>
      <c r="D22" s="211">
        <v>6481.4</v>
      </c>
      <c r="E22" s="211">
        <v>6488.5</v>
      </c>
      <c r="F22" s="202"/>
      <c r="G22" s="202"/>
      <c r="H22" s="202"/>
    </row>
    <row r="23" spans="1:8" ht="18">
      <c r="A23" s="207">
        <v>3</v>
      </c>
      <c r="B23" s="208" t="s">
        <v>284</v>
      </c>
      <c r="C23" s="209">
        <v>5852</v>
      </c>
      <c r="D23" s="211">
        <v>5029.8999999999996</v>
      </c>
      <c r="E23" s="211">
        <v>5164.5</v>
      </c>
      <c r="F23" s="202"/>
      <c r="G23" s="202"/>
      <c r="H23" s="202"/>
    </row>
    <row r="24" spans="1:8" ht="18">
      <c r="A24" s="207">
        <v>4</v>
      </c>
      <c r="B24" s="208" t="s">
        <v>285</v>
      </c>
      <c r="C24" s="209">
        <v>8164.6</v>
      </c>
      <c r="D24" s="211">
        <v>6911.4</v>
      </c>
      <c r="E24" s="211">
        <v>7166</v>
      </c>
      <c r="F24" s="202"/>
      <c r="G24" s="202"/>
      <c r="H24" s="202"/>
    </row>
    <row r="25" spans="1:8" ht="18">
      <c r="A25" s="207">
        <v>5</v>
      </c>
      <c r="B25" s="208" t="s">
        <v>286</v>
      </c>
      <c r="C25" s="209">
        <v>3945.8</v>
      </c>
      <c r="D25" s="211">
        <v>3042.3</v>
      </c>
      <c r="E25" s="211">
        <v>2950.9</v>
      </c>
      <c r="F25" s="202"/>
      <c r="G25" s="202"/>
      <c r="H25" s="202"/>
    </row>
    <row r="26" spans="1:8" ht="18">
      <c r="A26" s="207">
        <v>6</v>
      </c>
      <c r="B26" s="208" t="s">
        <v>287</v>
      </c>
      <c r="C26" s="209">
        <v>2125</v>
      </c>
      <c r="D26" s="211">
        <v>1790.8</v>
      </c>
      <c r="E26" s="211">
        <v>1781.8</v>
      </c>
      <c r="F26" s="202"/>
      <c r="G26" s="202"/>
      <c r="H26" s="202"/>
    </row>
    <row r="27" spans="1:8" ht="18">
      <c r="A27" s="207">
        <v>7</v>
      </c>
      <c r="B27" s="208" t="s">
        <v>288</v>
      </c>
      <c r="C27" s="209">
        <v>6601.5</v>
      </c>
      <c r="D27" s="211">
        <v>5485.3</v>
      </c>
      <c r="E27" s="211">
        <v>5427</v>
      </c>
      <c r="F27" s="202"/>
      <c r="G27" s="202"/>
      <c r="H27" s="202"/>
    </row>
    <row r="28" spans="1:8" ht="18">
      <c r="A28" s="207">
        <v>8</v>
      </c>
      <c r="B28" s="208" t="s">
        <v>289</v>
      </c>
      <c r="C28" s="209">
        <v>5761.5</v>
      </c>
      <c r="D28" s="211">
        <v>3849.9</v>
      </c>
      <c r="E28" s="211">
        <v>4125.6000000000004</v>
      </c>
      <c r="F28" s="202"/>
      <c r="G28" s="202"/>
      <c r="H28" s="202"/>
    </row>
    <row r="29" spans="1:8" ht="18">
      <c r="A29" s="207">
        <v>9</v>
      </c>
      <c r="B29" s="208" t="s">
        <v>290</v>
      </c>
      <c r="C29" s="209">
        <v>4287.7</v>
      </c>
      <c r="D29" s="211">
        <v>3707.8</v>
      </c>
      <c r="E29" s="211">
        <v>3707.7</v>
      </c>
      <c r="F29" s="202"/>
      <c r="G29" s="202"/>
      <c r="H29" s="202"/>
    </row>
    <row r="30" spans="1:8" ht="18">
      <c r="A30" s="207">
        <v>10</v>
      </c>
      <c r="B30" s="208" t="s">
        <v>291</v>
      </c>
      <c r="C30" s="209">
        <v>7010.2</v>
      </c>
      <c r="D30" s="211">
        <v>6020.9</v>
      </c>
      <c r="E30" s="211">
        <v>6132.6</v>
      </c>
      <c r="F30" s="202"/>
      <c r="G30" s="202"/>
      <c r="H30" s="202"/>
    </row>
    <row r="31" spans="1:8" ht="18">
      <c r="A31" s="207">
        <v>11</v>
      </c>
      <c r="B31" s="208" t="s">
        <v>292</v>
      </c>
      <c r="C31" s="209">
        <v>2681.1</v>
      </c>
      <c r="D31" s="211">
        <v>2368.5</v>
      </c>
      <c r="E31" s="211">
        <v>2348.6999999999998</v>
      </c>
      <c r="F31" s="202"/>
      <c r="G31" s="202"/>
      <c r="H31" s="202"/>
    </row>
    <row r="32" spans="1:8" ht="18">
      <c r="A32" s="207">
        <v>12</v>
      </c>
      <c r="B32" s="208" t="s">
        <v>293</v>
      </c>
      <c r="C32" s="209">
        <v>3208.5</v>
      </c>
      <c r="D32" s="211">
        <v>2786.6</v>
      </c>
      <c r="E32" s="211">
        <v>2815</v>
      </c>
      <c r="F32" s="202"/>
      <c r="G32" s="202"/>
      <c r="H32" s="202"/>
    </row>
    <row r="33" spans="1:9" ht="18">
      <c r="A33" s="207">
        <v>13</v>
      </c>
      <c r="B33" s="208" t="s">
        <v>294</v>
      </c>
      <c r="C33" s="209">
        <v>7797.7</v>
      </c>
      <c r="D33" s="211">
        <v>6509</v>
      </c>
      <c r="E33" s="211">
        <v>6478.5</v>
      </c>
      <c r="F33" s="202"/>
      <c r="G33" s="202"/>
      <c r="H33" s="202"/>
    </row>
    <row r="34" spans="1:9" ht="18">
      <c r="A34" s="207">
        <v>14</v>
      </c>
      <c r="B34" s="208" t="s">
        <v>295</v>
      </c>
      <c r="C34" s="209">
        <v>4326.3</v>
      </c>
      <c r="D34" s="211">
        <v>3703.9</v>
      </c>
      <c r="E34" s="211">
        <v>3945</v>
      </c>
      <c r="F34" s="202"/>
      <c r="G34" s="202"/>
      <c r="H34" s="202"/>
    </row>
    <row r="35" spans="1:9" ht="18">
      <c r="A35" s="207">
        <v>15</v>
      </c>
      <c r="B35" s="208" t="s">
        <v>296</v>
      </c>
      <c r="C35" s="209">
        <v>3470.6</v>
      </c>
      <c r="D35" s="211">
        <v>3072.9</v>
      </c>
      <c r="E35" s="211">
        <v>3054.3</v>
      </c>
      <c r="F35" s="202"/>
      <c r="G35" s="202"/>
      <c r="H35" s="202"/>
    </row>
    <row r="36" spans="1:9" ht="18">
      <c r="A36" s="207">
        <v>16</v>
      </c>
      <c r="B36" s="208" t="s">
        <v>297</v>
      </c>
      <c r="C36" s="209">
        <v>1746</v>
      </c>
      <c r="D36" s="211">
        <v>1540</v>
      </c>
      <c r="E36" s="211">
        <v>1530.8</v>
      </c>
      <c r="F36" s="202"/>
      <c r="G36" s="202"/>
      <c r="H36" s="202"/>
    </row>
    <row r="37" spans="1:9" ht="18">
      <c r="A37" s="207">
        <v>17</v>
      </c>
      <c r="B37" s="208" t="s">
        <v>298</v>
      </c>
      <c r="C37" s="209">
        <v>3361</v>
      </c>
      <c r="D37" s="212">
        <v>2826.8</v>
      </c>
      <c r="E37" s="213">
        <v>2813.6</v>
      </c>
    </row>
    <row r="38" spans="1:9" ht="19.5" customHeight="1">
      <c r="A38" s="207">
        <v>18</v>
      </c>
      <c r="B38" s="208" t="s">
        <v>299</v>
      </c>
      <c r="C38" s="209">
        <v>7775.6</v>
      </c>
      <c r="D38" s="212">
        <v>6522.7</v>
      </c>
      <c r="E38" s="212">
        <v>6465.9</v>
      </c>
    </row>
    <row r="39" spans="1:9" ht="18">
      <c r="A39" s="214" t="s">
        <v>300</v>
      </c>
      <c r="B39" s="215" t="s">
        <v>301</v>
      </c>
      <c r="C39" s="216">
        <f>C21+C22+C23+C24+C25+C26+C27+C28+C29+C30+C31+C32+C33+C34+C35+C36+C37+C38</f>
        <v>89667.1</v>
      </c>
      <c r="D39" s="216">
        <f>D21+D22+D23+D24+D25+D26+D27+D28+D29+D30+D31+D32+D33+D34+D35+D36+D37+D38</f>
        <v>74508.800000000003</v>
      </c>
      <c r="E39" s="216">
        <f>E21+E22+E23+E24+E25+E26+E27+E28+E29+E30+E31+E32+E33+E34+E35+E36+E37+E38</f>
        <v>75067.8</v>
      </c>
    </row>
    <row r="40" spans="1:9">
      <c r="A40" s="217"/>
      <c r="B40" s="217"/>
      <c r="C40" s="217"/>
    </row>
    <row r="41" spans="1:9">
      <c r="A41" s="217"/>
      <c r="B41" s="217"/>
      <c r="C41" s="217"/>
    </row>
    <row r="42" spans="1:9">
      <c r="A42" s="217"/>
      <c r="B42" s="217"/>
      <c r="C42" s="217"/>
    </row>
    <row r="43" spans="1:9" s="218" customFormat="1" ht="15.6">
      <c r="A43" s="218" t="s">
        <v>2</v>
      </c>
      <c r="B43" s="219"/>
      <c r="C43" s="219"/>
      <c r="D43" s="346" t="s">
        <v>0</v>
      </c>
      <c r="E43" s="346"/>
      <c r="G43" s="220"/>
      <c r="H43" s="220"/>
      <c r="I43" s="220"/>
    </row>
  </sheetData>
  <mergeCells count="5">
    <mergeCell ref="A16:E16"/>
    <mergeCell ref="A19:A20"/>
    <mergeCell ref="B19:B20"/>
    <mergeCell ref="C19:E19"/>
    <mergeCell ref="D43:E43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8:I38"/>
  <sheetViews>
    <sheetView workbookViewId="0">
      <selection activeCell="B10" sqref="B10"/>
    </sheetView>
  </sheetViews>
  <sheetFormatPr defaultColWidth="9.109375" defaultRowHeight="13.8"/>
  <cols>
    <col min="1" max="1" width="10.44140625" style="199" customWidth="1"/>
    <col min="2" max="2" width="34.44140625" style="199" customWidth="1"/>
    <col min="3" max="3" width="17.33203125" style="199" customWidth="1"/>
    <col min="4" max="4" width="17" style="201" customWidth="1"/>
    <col min="5" max="5" width="15.6640625" style="201" customWidth="1"/>
    <col min="6" max="256" width="9.109375" style="199"/>
    <col min="257" max="257" width="10.44140625" style="199" customWidth="1"/>
    <col min="258" max="258" width="34.44140625" style="199" customWidth="1"/>
    <col min="259" max="259" width="17.33203125" style="199" customWidth="1"/>
    <col min="260" max="260" width="17" style="199" customWidth="1"/>
    <col min="261" max="261" width="15.6640625" style="199" customWidth="1"/>
    <col min="262" max="512" width="9.109375" style="199"/>
    <col min="513" max="513" width="10.44140625" style="199" customWidth="1"/>
    <col min="514" max="514" width="34.44140625" style="199" customWidth="1"/>
    <col min="515" max="515" width="17.33203125" style="199" customWidth="1"/>
    <col min="516" max="516" width="17" style="199" customWidth="1"/>
    <col min="517" max="517" width="15.6640625" style="199" customWidth="1"/>
    <col min="518" max="768" width="9.109375" style="199"/>
    <col min="769" max="769" width="10.44140625" style="199" customWidth="1"/>
    <col min="770" max="770" width="34.44140625" style="199" customWidth="1"/>
    <col min="771" max="771" width="17.33203125" style="199" customWidth="1"/>
    <col min="772" max="772" width="17" style="199" customWidth="1"/>
    <col min="773" max="773" width="15.6640625" style="199" customWidth="1"/>
    <col min="774" max="1024" width="9.109375" style="199"/>
    <col min="1025" max="1025" width="10.44140625" style="199" customWidth="1"/>
    <col min="1026" max="1026" width="34.44140625" style="199" customWidth="1"/>
    <col min="1027" max="1027" width="17.33203125" style="199" customWidth="1"/>
    <col min="1028" max="1028" width="17" style="199" customWidth="1"/>
    <col min="1029" max="1029" width="15.6640625" style="199" customWidth="1"/>
    <col min="1030" max="1280" width="9.109375" style="199"/>
    <col min="1281" max="1281" width="10.44140625" style="199" customWidth="1"/>
    <col min="1282" max="1282" width="34.44140625" style="199" customWidth="1"/>
    <col min="1283" max="1283" width="17.33203125" style="199" customWidth="1"/>
    <col min="1284" max="1284" width="17" style="199" customWidth="1"/>
    <col min="1285" max="1285" width="15.6640625" style="199" customWidth="1"/>
    <col min="1286" max="1536" width="9.109375" style="199"/>
    <col min="1537" max="1537" width="10.44140625" style="199" customWidth="1"/>
    <col min="1538" max="1538" width="34.44140625" style="199" customWidth="1"/>
    <col min="1539" max="1539" width="17.33203125" style="199" customWidth="1"/>
    <col min="1540" max="1540" width="17" style="199" customWidth="1"/>
    <col min="1541" max="1541" width="15.6640625" style="199" customWidth="1"/>
    <col min="1542" max="1792" width="9.109375" style="199"/>
    <col min="1793" max="1793" width="10.44140625" style="199" customWidth="1"/>
    <col min="1794" max="1794" width="34.44140625" style="199" customWidth="1"/>
    <col min="1795" max="1795" width="17.33203125" style="199" customWidth="1"/>
    <col min="1796" max="1796" width="17" style="199" customWidth="1"/>
    <col min="1797" max="1797" width="15.6640625" style="199" customWidth="1"/>
    <col min="1798" max="2048" width="9.109375" style="199"/>
    <col min="2049" max="2049" width="10.44140625" style="199" customWidth="1"/>
    <col min="2050" max="2050" width="34.44140625" style="199" customWidth="1"/>
    <col min="2051" max="2051" width="17.33203125" style="199" customWidth="1"/>
    <col min="2052" max="2052" width="17" style="199" customWidth="1"/>
    <col min="2053" max="2053" width="15.6640625" style="199" customWidth="1"/>
    <col min="2054" max="2304" width="9.109375" style="199"/>
    <col min="2305" max="2305" width="10.44140625" style="199" customWidth="1"/>
    <col min="2306" max="2306" width="34.44140625" style="199" customWidth="1"/>
    <col min="2307" max="2307" width="17.33203125" style="199" customWidth="1"/>
    <col min="2308" max="2308" width="17" style="199" customWidth="1"/>
    <col min="2309" max="2309" width="15.6640625" style="199" customWidth="1"/>
    <col min="2310" max="2560" width="9.109375" style="199"/>
    <col min="2561" max="2561" width="10.44140625" style="199" customWidth="1"/>
    <col min="2562" max="2562" width="34.44140625" style="199" customWidth="1"/>
    <col min="2563" max="2563" width="17.33203125" style="199" customWidth="1"/>
    <col min="2564" max="2564" width="17" style="199" customWidth="1"/>
    <col min="2565" max="2565" width="15.6640625" style="199" customWidth="1"/>
    <col min="2566" max="2816" width="9.109375" style="199"/>
    <col min="2817" max="2817" width="10.44140625" style="199" customWidth="1"/>
    <col min="2818" max="2818" width="34.44140625" style="199" customWidth="1"/>
    <col min="2819" max="2819" width="17.33203125" style="199" customWidth="1"/>
    <col min="2820" max="2820" width="17" style="199" customWidth="1"/>
    <col min="2821" max="2821" width="15.6640625" style="199" customWidth="1"/>
    <col min="2822" max="3072" width="9.109375" style="199"/>
    <col min="3073" max="3073" width="10.44140625" style="199" customWidth="1"/>
    <col min="3074" max="3074" width="34.44140625" style="199" customWidth="1"/>
    <col min="3075" max="3075" width="17.33203125" style="199" customWidth="1"/>
    <col min="3076" max="3076" width="17" style="199" customWidth="1"/>
    <col min="3077" max="3077" width="15.6640625" style="199" customWidth="1"/>
    <col min="3078" max="3328" width="9.109375" style="199"/>
    <col min="3329" max="3329" width="10.44140625" style="199" customWidth="1"/>
    <col min="3330" max="3330" width="34.44140625" style="199" customWidth="1"/>
    <col min="3331" max="3331" width="17.33203125" style="199" customWidth="1"/>
    <col min="3332" max="3332" width="17" style="199" customWidth="1"/>
    <col min="3333" max="3333" width="15.6640625" style="199" customWidth="1"/>
    <col min="3334" max="3584" width="9.109375" style="199"/>
    <col min="3585" max="3585" width="10.44140625" style="199" customWidth="1"/>
    <col min="3586" max="3586" width="34.44140625" style="199" customWidth="1"/>
    <col min="3587" max="3587" width="17.33203125" style="199" customWidth="1"/>
    <col min="3588" max="3588" width="17" style="199" customWidth="1"/>
    <col min="3589" max="3589" width="15.6640625" style="199" customWidth="1"/>
    <col min="3590" max="3840" width="9.109375" style="199"/>
    <col min="3841" max="3841" width="10.44140625" style="199" customWidth="1"/>
    <col min="3842" max="3842" width="34.44140625" style="199" customWidth="1"/>
    <col min="3843" max="3843" width="17.33203125" style="199" customWidth="1"/>
    <col min="3844" max="3844" width="17" style="199" customWidth="1"/>
    <col min="3845" max="3845" width="15.6640625" style="199" customWidth="1"/>
    <col min="3846" max="4096" width="9.109375" style="199"/>
    <col min="4097" max="4097" width="10.44140625" style="199" customWidth="1"/>
    <col min="4098" max="4098" width="34.44140625" style="199" customWidth="1"/>
    <col min="4099" max="4099" width="17.33203125" style="199" customWidth="1"/>
    <col min="4100" max="4100" width="17" style="199" customWidth="1"/>
    <col min="4101" max="4101" width="15.6640625" style="199" customWidth="1"/>
    <col min="4102" max="4352" width="9.109375" style="199"/>
    <col min="4353" max="4353" width="10.44140625" style="199" customWidth="1"/>
    <col min="4354" max="4354" width="34.44140625" style="199" customWidth="1"/>
    <col min="4355" max="4355" width="17.33203125" style="199" customWidth="1"/>
    <col min="4356" max="4356" width="17" style="199" customWidth="1"/>
    <col min="4357" max="4357" width="15.6640625" style="199" customWidth="1"/>
    <col min="4358" max="4608" width="9.109375" style="199"/>
    <col min="4609" max="4609" width="10.44140625" style="199" customWidth="1"/>
    <col min="4610" max="4610" width="34.44140625" style="199" customWidth="1"/>
    <col min="4611" max="4611" width="17.33203125" style="199" customWidth="1"/>
    <col min="4612" max="4612" width="17" style="199" customWidth="1"/>
    <col min="4613" max="4613" width="15.6640625" style="199" customWidth="1"/>
    <col min="4614" max="4864" width="9.109375" style="199"/>
    <col min="4865" max="4865" width="10.44140625" style="199" customWidth="1"/>
    <col min="4866" max="4866" width="34.44140625" style="199" customWidth="1"/>
    <col min="4867" max="4867" width="17.33203125" style="199" customWidth="1"/>
    <col min="4868" max="4868" width="17" style="199" customWidth="1"/>
    <col min="4869" max="4869" width="15.6640625" style="199" customWidth="1"/>
    <col min="4870" max="5120" width="9.109375" style="199"/>
    <col min="5121" max="5121" width="10.44140625" style="199" customWidth="1"/>
    <col min="5122" max="5122" width="34.44140625" style="199" customWidth="1"/>
    <col min="5123" max="5123" width="17.33203125" style="199" customWidth="1"/>
    <col min="5124" max="5124" width="17" style="199" customWidth="1"/>
    <col min="5125" max="5125" width="15.6640625" style="199" customWidth="1"/>
    <col min="5126" max="5376" width="9.109375" style="199"/>
    <col min="5377" max="5377" width="10.44140625" style="199" customWidth="1"/>
    <col min="5378" max="5378" width="34.44140625" style="199" customWidth="1"/>
    <col min="5379" max="5379" width="17.33203125" style="199" customWidth="1"/>
    <col min="5380" max="5380" width="17" style="199" customWidth="1"/>
    <col min="5381" max="5381" width="15.6640625" style="199" customWidth="1"/>
    <col min="5382" max="5632" width="9.109375" style="199"/>
    <col min="5633" max="5633" width="10.44140625" style="199" customWidth="1"/>
    <col min="5634" max="5634" width="34.44140625" style="199" customWidth="1"/>
    <col min="5635" max="5635" width="17.33203125" style="199" customWidth="1"/>
    <col min="5636" max="5636" width="17" style="199" customWidth="1"/>
    <col min="5637" max="5637" width="15.6640625" style="199" customWidth="1"/>
    <col min="5638" max="5888" width="9.109375" style="199"/>
    <col min="5889" max="5889" width="10.44140625" style="199" customWidth="1"/>
    <col min="5890" max="5890" width="34.44140625" style="199" customWidth="1"/>
    <col min="5891" max="5891" width="17.33203125" style="199" customWidth="1"/>
    <col min="5892" max="5892" width="17" style="199" customWidth="1"/>
    <col min="5893" max="5893" width="15.6640625" style="199" customWidth="1"/>
    <col min="5894" max="6144" width="9.109375" style="199"/>
    <col min="6145" max="6145" width="10.44140625" style="199" customWidth="1"/>
    <col min="6146" max="6146" width="34.44140625" style="199" customWidth="1"/>
    <col min="6147" max="6147" width="17.33203125" style="199" customWidth="1"/>
    <col min="6148" max="6148" width="17" style="199" customWidth="1"/>
    <col min="6149" max="6149" width="15.6640625" style="199" customWidth="1"/>
    <col min="6150" max="6400" width="9.109375" style="199"/>
    <col min="6401" max="6401" width="10.44140625" style="199" customWidth="1"/>
    <col min="6402" max="6402" width="34.44140625" style="199" customWidth="1"/>
    <col min="6403" max="6403" width="17.33203125" style="199" customWidth="1"/>
    <col min="6404" max="6404" width="17" style="199" customWidth="1"/>
    <col min="6405" max="6405" width="15.6640625" style="199" customWidth="1"/>
    <col min="6406" max="6656" width="9.109375" style="199"/>
    <col min="6657" max="6657" width="10.44140625" style="199" customWidth="1"/>
    <col min="6658" max="6658" width="34.44140625" style="199" customWidth="1"/>
    <col min="6659" max="6659" width="17.33203125" style="199" customWidth="1"/>
    <col min="6660" max="6660" width="17" style="199" customWidth="1"/>
    <col min="6661" max="6661" width="15.6640625" style="199" customWidth="1"/>
    <col min="6662" max="6912" width="9.109375" style="199"/>
    <col min="6913" max="6913" width="10.44140625" style="199" customWidth="1"/>
    <col min="6914" max="6914" width="34.44140625" style="199" customWidth="1"/>
    <col min="6915" max="6915" width="17.33203125" style="199" customWidth="1"/>
    <col min="6916" max="6916" width="17" style="199" customWidth="1"/>
    <col min="6917" max="6917" width="15.6640625" style="199" customWidth="1"/>
    <col min="6918" max="7168" width="9.109375" style="199"/>
    <col min="7169" max="7169" width="10.44140625" style="199" customWidth="1"/>
    <col min="7170" max="7170" width="34.44140625" style="199" customWidth="1"/>
    <col min="7171" max="7171" width="17.33203125" style="199" customWidth="1"/>
    <col min="7172" max="7172" width="17" style="199" customWidth="1"/>
    <col min="7173" max="7173" width="15.6640625" style="199" customWidth="1"/>
    <col min="7174" max="7424" width="9.109375" style="199"/>
    <col min="7425" max="7425" width="10.44140625" style="199" customWidth="1"/>
    <col min="7426" max="7426" width="34.44140625" style="199" customWidth="1"/>
    <col min="7427" max="7427" width="17.33203125" style="199" customWidth="1"/>
    <col min="7428" max="7428" width="17" style="199" customWidth="1"/>
    <col min="7429" max="7429" width="15.6640625" style="199" customWidth="1"/>
    <col min="7430" max="7680" width="9.109375" style="199"/>
    <col min="7681" max="7681" width="10.44140625" style="199" customWidth="1"/>
    <col min="7682" max="7682" width="34.44140625" style="199" customWidth="1"/>
    <col min="7683" max="7683" width="17.33203125" style="199" customWidth="1"/>
    <col min="7684" max="7684" width="17" style="199" customWidth="1"/>
    <col min="7685" max="7685" width="15.6640625" style="199" customWidth="1"/>
    <col min="7686" max="7936" width="9.109375" style="199"/>
    <col min="7937" max="7937" width="10.44140625" style="199" customWidth="1"/>
    <col min="7938" max="7938" width="34.44140625" style="199" customWidth="1"/>
    <col min="7939" max="7939" width="17.33203125" style="199" customWidth="1"/>
    <col min="7940" max="7940" width="17" style="199" customWidth="1"/>
    <col min="7941" max="7941" width="15.6640625" style="199" customWidth="1"/>
    <col min="7942" max="8192" width="9.109375" style="199"/>
    <col min="8193" max="8193" width="10.44140625" style="199" customWidth="1"/>
    <col min="8194" max="8194" width="34.44140625" style="199" customWidth="1"/>
    <col min="8195" max="8195" width="17.33203125" style="199" customWidth="1"/>
    <col min="8196" max="8196" width="17" style="199" customWidth="1"/>
    <col min="8197" max="8197" width="15.6640625" style="199" customWidth="1"/>
    <col min="8198" max="8448" width="9.109375" style="199"/>
    <col min="8449" max="8449" width="10.44140625" style="199" customWidth="1"/>
    <col min="8450" max="8450" width="34.44140625" style="199" customWidth="1"/>
    <col min="8451" max="8451" width="17.33203125" style="199" customWidth="1"/>
    <col min="8452" max="8452" width="17" style="199" customWidth="1"/>
    <col min="8453" max="8453" width="15.6640625" style="199" customWidth="1"/>
    <col min="8454" max="8704" width="9.109375" style="199"/>
    <col min="8705" max="8705" width="10.44140625" style="199" customWidth="1"/>
    <col min="8706" max="8706" width="34.44140625" style="199" customWidth="1"/>
    <col min="8707" max="8707" width="17.33203125" style="199" customWidth="1"/>
    <col min="8708" max="8708" width="17" style="199" customWidth="1"/>
    <col min="8709" max="8709" width="15.6640625" style="199" customWidth="1"/>
    <col min="8710" max="8960" width="9.109375" style="199"/>
    <col min="8961" max="8961" width="10.44140625" style="199" customWidth="1"/>
    <col min="8962" max="8962" width="34.44140625" style="199" customWidth="1"/>
    <col min="8963" max="8963" width="17.33203125" style="199" customWidth="1"/>
    <col min="8964" max="8964" width="17" style="199" customWidth="1"/>
    <col min="8965" max="8965" width="15.6640625" style="199" customWidth="1"/>
    <col min="8966" max="9216" width="9.109375" style="199"/>
    <col min="9217" max="9217" width="10.44140625" style="199" customWidth="1"/>
    <col min="9218" max="9218" width="34.44140625" style="199" customWidth="1"/>
    <col min="9219" max="9219" width="17.33203125" style="199" customWidth="1"/>
    <col min="9220" max="9220" width="17" style="199" customWidth="1"/>
    <col min="9221" max="9221" width="15.6640625" style="199" customWidth="1"/>
    <col min="9222" max="9472" width="9.109375" style="199"/>
    <col min="9473" max="9473" width="10.44140625" style="199" customWidth="1"/>
    <col min="9474" max="9474" width="34.44140625" style="199" customWidth="1"/>
    <col min="9475" max="9475" width="17.33203125" style="199" customWidth="1"/>
    <col min="9476" max="9476" width="17" style="199" customWidth="1"/>
    <col min="9477" max="9477" width="15.6640625" style="199" customWidth="1"/>
    <col min="9478" max="9728" width="9.109375" style="199"/>
    <col min="9729" max="9729" width="10.44140625" style="199" customWidth="1"/>
    <col min="9730" max="9730" width="34.44140625" style="199" customWidth="1"/>
    <col min="9731" max="9731" width="17.33203125" style="199" customWidth="1"/>
    <col min="9732" max="9732" width="17" style="199" customWidth="1"/>
    <col min="9733" max="9733" width="15.6640625" style="199" customWidth="1"/>
    <col min="9734" max="9984" width="9.109375" style="199"/>
    <col min="9985" max="9985" width="10.44140625" style="199" customWidth="1"/>
    <col min="9986" max="9986" width="34.44140625" style="199" customWidth="1"/>
    <col min="9987" max="9987" width="17.33203125" style="199" customWidth="1"/>
    <col min="9988" max="9988" width="17" style="199" customWidth="1"/>
    <col min="9989" max="9989" width="15.6640625" style="199" customWidth="1"/>
    <col min="9990" max="10240" width="9.109375" style="199"/>
    <col min="10241" max="10241" width="10.44140625" style="199" customWidth="1"/>
    <col min="10242" max="10242" width="34.44140625" style="199" customWidth="1"/>
    <col min="10243" max="10243" width="17.33203125" style="199" customWidth="1"/>
    <col min="10244" max="10244" width="17" style="199" customWidth="1"/>
    <col min="10245" max="10245" width="15.6640625" style="199" customWidth="1"/>
    <col min="10246" max="10496" width="9.109375" style="199"/>
    <col min="10497" max="10497" width="10.44140625" style="199" customWidth="1"/>
    <col min="10498" max="10498" width="34.44140625" style="199" customWidth="1"/>
    <col min="10499" max="10499" width="17.33203125" style="199" customWidth="1"/>
    <col min="10500" max="10500" width="17" style="199" customWidth="1"/>
    <col min="10501" max="10501" width="15.6640625" style="199" customWidth="1"/>
    <col min="10502" max="10752" width="9.109375" style="199"/>
    <col min="10753" max="10753" width="10.44140625" style="199" customWidth="1"/>
    <col min="10754" max="10754" width="34.44140625" style="199" customWidth="1"/>
    <col min="10755" max="10755" width="17.33203125" style="199" customWidth="1"/>
    <col min="10756" max="10756" width="17" style="199" customWidth="1"/>
    <col min="10757" max="10757" width="15.6640625" style="199" customWidth="1"/>
    <col min="10758" max="11008" width="9.109375" style="199"/>
    <col min="11009" max="11009" width="10.44140625" style="199" customWidth="1"/>
    <col min="11010" max="11010" width="34.44140625" style="199" customWidth="1"/>
    <col min="11011" max="11011" width="17.33203125" style="199" customWidth="1"/>
    <col min="11012" max="11012" width="17" style="199" customWidth="1"/>
    <col min="11013" max="11013" width="15.6640625" style="199" customWidth="1"/>
    <col min="11014" max="11264" width="9.109375" style="199"/>
    <col min="11265" max="11265" width="10.44140625" style="199" customWidth="1"/>
    <col min="11266" max="11266" width="34.44140625" style="199" customWidth="1"/>
    <col min="11267" max="11267" width="17.33203125" style="199" customWidth="1"/>
    <col min="11268" max="11268" width="17" style="199" customWidth="1"/>
    <col min="11269" max="11269" width="15.6640625" style="199" customWidth="1"/>
    <col min="11270" max="11520" width="9.109375" style="199"/>
    <col min="11521" max="11521" width="10.44140625" style="199" customWidth="1"/>
    <col min="11522" max="11522" width="34.44140625" style="199" customWidth="1"/>
    <col min="11523" max="11523" width="17.33203125" style="199" customWidth="1"/>
    <col min="11524" max="11524" width="17" style="199" customWidth="1"/>
    <col min="11525" max="11525" width="15.6640625" style="199" customWidth="1"/>
    <col min="11526" max="11776" width="9.109375" style="199"/>
    <col min="11777" max="11777" width="10.44140625" style="199" customWidth="1"/>
    <col min="11778" max="11778" width="34.44140625" style="199" customWidth="1"/>
    <col min="11779" max="11779" width="17.33203125" style="199" customWidth="1"/>
    <col min="11780" max="11780" width="17" style="199" customWidth="1"/>
    <col min="11781" max="11781" width="15.6640625" style="199" customWidth="1"/>
    <col min="11782" max="12032" width="9.109375" style="199"/>
    <col min="12033" max="12033" width="10.44140625" style="199" customWidth="1"/>
    <col min="12034" max="12034" width="34.44140625" style="199" customWidth="1"/>
    <col min="12035" max="12035" width="17.33203125" style="199" customWidth="1"/>
    <col min="12036" max="12036" width="17" style="199" customWidth="1"/>
    <col min="12037" max="12037" width="15.6640625" style="199" customWidth="1"/>
    <col min="12038" max="12288" width="9.109375" style="199"/>
    <col min="12289" max="12289" width="10.44140625" style="199" customWidth="1"/>
    <col min="12290" max="12290" width="34.44140625" style="199" customWidth="1"/>
    <col min="12291" max="12291" width="17.33203125" style="199" customWidth="1"/>
    <col min="12292" max="12292" width="17" style="199" customWidth="1"/>
    <col min="12293" max="12293" width="15.6640625" style="199" customWidth="1"/>
    <col min="12294" max="12544" width="9.109375" style="199"/>
    <col min="12545" max="12545" width="10.44140625" style="199" customWidth="1"/>
    <col min="12546" max="12546" width="34.44140625" style="199" customWidth="1"/>
    <col min="12547" max="12547" width="17.33203125" style="199" customWidth="1"/>
    <col min="12548" max="12548" width="17" style="199" customWidth="1"/>
    <col min="12549" max="12549" width="15.6640625" style="199" customWidth="1"/>
    <col min="12550" max="12800" width="9.109375" style="199"/>
    <col min="12801" max="12801" width="10.44140625" style="199" customWidth="1"/>
    <col min="12802" max="12802" width="34.44140625" style="199" customWidth="1"/>
    <col min="12803" max="12803" width="17.33203125" style="199" customWidth="1"/>
    <col min="12804" max="12804" width="17" style="199" customWidth="1"/>
    <col min="12805" max="12805" width="15.6640625" style="199" customWidth="1"/>
    <col min="12806" max="13056" width="9.109375" style="199"/>
    <col min="13057" max="13057" width="10.44140625" style="199" customWidth="1"/>
    <col min="13058" max="13058" width="34.44140625" style="199" customWidth="1"/>
    <col min="13059" max="13059" width="17.33203125" style="199" customWidth="1"/>
    <col min="13060" max="13060" width="17" style="199" customWidth="1"/>
    <col min="13061" max="13061" width="15.6640625" style="199" customWidth="1"/>
    <col min="13062" max="13312" width="9.109375" style="199"/>
    <col min="13313" max="13313" width="10.44140625" style="199" customWidth="1"/>
    <col min="13314" max="13314" width="34.44140625" style="199" customWidth="1"/>
    <col min="13315" max="13315" width="17.33203125" style="199" customWidth="1"/>
    <col min="13316" max="13316" width="17" style="199" customWidth="1"/>
    <col min="13317" max="13317" width="15.6640625" style="199" customWidth="1"/>
    <col min="13318" max="13568" width="9.109375" style="199"/>
    <col min="13569" max="13569" width="10.44140625" style="199" customWidth="1"/>
    <col min="13570" max="13570" width="34.44140625" style="199" customWidth="1"/>
    <col min="13571" max="13571" width="17.33203125" style="199" customWidth="1"/>
    <col min="13572" max="13572" width="17" style="199" customWidth="1"/>
    <col min="13573" max="13573" width="15.6640625" style="199" customWidth="1"/>
    <col min="13574" max="13824" width="9.109375" style="199"/>
    <col min="13825" max="13825" width="10.44140625" style="199" customWidth="1"/>
    <col min="13826" max="13826" width="34.44140625" style="199" customWidth="1"/>
    <col min="13827" max="13827" width="17.33203125" style="199" customWidth="1"/>
    <col min="13828" max="13828" width="17" style="199" customWidth="1"/>
    <col min="13829" max="13829" width="15.6640625" style="199" customWidth="1"/>
    <col min="13830" max="14080" width="9.109375" style="199"/>
    <col min="14081" max="14081" width="10.44140625" style="199" customWidth="1"/>
    <col min="14082" max="14082" width="34.44140625" style="199" customWidth="1"/>
    <col min="14083" max="14083" width="17.33203125" style="199" customWidth="1"/>
    <col min="14084" max="14084" width="17" style="199" customWidth="1"/>
    <col min="14085" max="14085" width="15.6640625" style="199" customWidth="1"/>
    <col min="14086" max="14336" width="9.109375" style="199"/>
    <col min="14337" max="14337" width="10.44140625" style="199" customWidth="1"/>
    <col min="14338" max="14338" width="34.44140625" style="199" customWidth="1"/>
    <col min="14339" max="14339" width="17.33203125" style="199" customWidth="1"/>
    <col min="14340" max="14340" width="17" style="199" customWidth="1"/>
    <col min="14341" max="14341" width="15.6640625" style="199" customWidth="1"/>
    <col min="14342" max="14592" width="9.109375" style="199"/>
    <col min="14593" max="14593" width="10.44140625" style="199" customWidth="1"/>
    <col min="14594" max="14594" width="34.44140625" style="199" customWidth="1"/>
    <col min="14595" max="14595" width="17.33203125" style="199" customWidth="1"/>
    <col min="14596" max="14596" width="17" style="199" customWidth="1"/>
    <col min="14597" max="14597" width="15.6640625" style="199" customWidth="1"/>
    <col min="14598" max="14848" width="9.109375" style="199"/>
    <col min="14849" max="14849" width="10.44140625" style="199" customWidth="1"/>
    <col min="14850" max="14850" width="34.44140625" style="199" customWidth="1"/>
    <col min="14851" max="14851" width="17.33203125" style="199" customWidth="1"/>
    <col min="14852" max="14852" width="17" style="199" customWidth="1"/>
    <col min="14853" max="14853" width="15.6640625" style="199" customWidth="1"/>
    <col min="14854" max="15104" width="9.109375" style="199"/>
    <col min="15105" max="15105" width="10.44140625" style="199" customWidth="1"/>
    <col min="15106" max="15106" width="34.44140625" style="199" customWidth="1"/>
    <col min="15107" max="15107" width="17.33203125" style="199" customWidth="1"/>
    <col min="15108" max="15108" width="17" style="199" customWidth="1"/>
    <col min="15109" max="15109" width="15.6640625" style="199" customWidth="1"/>
    <col min="15110" max="15360" width="9.109375" style="199"/>
    <col min="15361" max="15361" width="10.44140625" style="199" customWidth="1"/>
    <col min="15362" max="15362" width="34.44140625" style="199" customWidth="1"/>
    <col min="15363" max="15363" width="17.33203125" style="199" customWidth="1"/>
    <col min="15364" max="15364" width="17" style="199" customWidth="1"/>
    <col min="15365" max="15365" width="15.6640625" style="199" customWidth="1"/>
    <col min="15366" max="15616" width="9.109375" style="199"/>
    <col min="15617" max="15617" width="10.44140625" style="199" customWidth="1"/>
    <col min="15618" max="15618" width="34.44140625" style="199" customWidth="1"/>
    <col min="15619" max="15619" width="17.33203125" style="199" customWidth="1"/>
    <col min="15620" max="15620" width="17" style="199" customWidth="1"/>
    <col min="15621" max="15621" width="15.6640625" style="199" customWidth="1"/>
    <col min="15622" max="15872" width="9.109375" style="199"/>
    <col min="15873" max="15873" width="10.44140625" style="199" customWidth="1"/>
    <col min="15874" max="15874" width="34.44140625" style="199" customWidth="1"/>
    <col min="15875" max="15875" width="17.33203125" style="199" customWidth="1"/>
    <col min="15876" max="15876" width="17" style="199" customWidth="1"/>
    <col min="15877" max="15877" width="15.6640625" style="199" customWidth="1"/>
    <col min="15878" max="16128" width="9.109375" style="199"/>
    <col min="16129" max="16129" width="10.44140625" style="199" customWidth="1"/>
    <col min="16130" max="16130" width="34.44140625" style="199" customWidth="1"/>
    <col min="16131" max="16131" width="17.33203125" style="199" customWidth="1"/>
    <col min="16132" max="16132" width="17" style="199" customWidth="1"/>
    <col min="16133" max="16133" width="15.6640625" style="199" customWidth="1"/>
    <col min="16134" max="16384" width="9.109375" style="199"/>
  </cols>
  <sheetData>
    <row r="8" spans="1:8">
      <c r="C8" s="200"/>
    </row>
    <row r="9" spans="1:8">
      <c r="C9" s="200"/>
    </row>
    <row r="10" spans="1:8">
      <c r="C10" s="200"/>
    </row>
    <row r="11" spans="1:8">
      <c r="C11" s="200"/>
    </row>
    <row r="14" spans="1:8">
      <c r="A14" s="202"/>
      <c r="B14" s="202"/>
      <c r="C14" s="202"/>
      <c r="D14" s="203"/>
      <c r="E14" s="203"/>
      <c r="F14" s="202"/>
      <c r="G14" s="202"/>
      <c r="H14" s="202"/>
    </row>
    <row r="15" spans="1:8" ht="60.6" customHeight="1">
      <c r="A15" s="338" t="s">
        <v>302</v>
      </c>
      <c r="B15" s="338"/>
      <c r="C15" s="338"/>
      <c r="D15" s="338"/>
      <c r="E15" s="338"/>
      <c r="F15" s="202"/>
      <c r="G15" s="202"/>
      <c r="H15" s="202"/>
    </row>
    <row r="16" spans="1:8">
      <c r="A16" s="202"/>
      <c r="B16" s="202"/>
      <c r="C16" s="202"/>
      <c r="D16" s="203"/>
      <c r="E16" s="203"/>
      <c r="F16" s="202"/>
      <c r="G16" s="202"/>
      <c r="H16" s="202"/>
    </row>
    <row r="17" spans="1:8">
      <c r="A17" s="202"/>
      <c r="B17" s="202"/>
      <c r="D17" s="203"/>
      <c r="E17" s="204" t="s">
        <v>3</v>
      </c>
      <c r="F17" s="202"/>
      <c r="G17" s="202"/>
      <c r="H17" s="202"/>
    </row>
    <row r="18" spans="1:8" ht="34.950000000000003" customHeight="1">
      <c r="A18" s="347" t="s">
        <v>279</v>
      </c>
      <c r="B18" s="348" t="s">
        <v>280</v>
      </c>
      <c r="C18" s="348" t="s">
        <v>303</v>
      </c>
      <c r="D18" s="348"/>
      <c r="E18" s="348"/>
      <c r="F18" s="202"/>
      <c r="G18" s="202"/>
      <c r="H18" s="202"/>
    </row>
    <row r="19" spans="1:8" ht="15.6">
      <c r="A19" s="347"/>
      <c r="B19" s="348"/>
      <c r="C19" s="205">
        <v>2019</v>
      </c>
      <c r="D19" s="206">
        <v>2020</v>
      </c>
      <c r="E19" s="206">
        <v>2021</v>
      </c>
      <c r="F19" s="202"/>
      <c r="G19" s="202"/>
      <c r="H19" s="202"/>
    </row>
    <row r="20" spans="1:8" ht="18">
      <c r="A20" s="207">
        <v>1</v>
      </c>
      <c r="B20" s="208" t="s">
        <v>282</v>
      </c>
      <c r="C20" s="221">
        <v>1451.1</v>
      </c>
      <c r="D20" s="206"/>
      <c r="E20" s="206"/>
      <c r="F20" s="202"/>
      <c r="G20" s="202"/>
      <c r="H20" s="202"/>
    </row>
    <row r="21" spans="1:8" ht="18">
      <c r="A21" s="207">
        <v>2</v>
      </c>
      <c r="B21" s="208" t="s">
        <v>284</v>
      </c>
      <c r="C21" s="221">
        <f>352.7+710.7</f>
        <v>1063.4000000000001</v>
      </c>
      <c r="D21" s="210">
        <v>0</v>
      </c>
      <c r="E21" s="210">
        <v>0</v>
      </c>
      <c r="F21" s="202"/>
      <c r="G21" s="202"/>
      <c r="H21" s="202"/>
    </row>
    <row r="22" spans="1:8" ht="18">
      <c r="A22" s="207">
        <v>3</v>
      </c>
      <c r="B22" s="208" t="s">
        <v>286</v>
      </c>
      <c r="C22" s="221">
        <f>901.3+481.4</f>
        <v>1382.6999999999998</v>
      </c>
      <c r="D22" s="210">
        <v>0</v>
      </c>
      <c r="E22" s="210">
        <v>0</v>
      </c>
      <c r="F22" s="202"/>
      <c r="G22" s="202"/>
      <c r="H22" s="202"/>
    </row>
    <row r="23" spans="1:8" ht="18">
      <c r="A23" s="207">
        <v>4</v>
      </c>
      <c r="B23" s="208" t="s">
        <v>287</v>
      </c>
      <c r="C23" s="221">
        <f>1008.5+397.8</f>
        <v>1406.3</v>
      </c>
      <c r="D23" s="210">
        <v>0</v>
      </c>
      <c r="E23" s="210">
        <v>0</v>
      </c>
      <c r="F23" s="202"/>
      <c r="G23" s="202"/>
      <c r="H23" s="202"/>
    </row>
    <row r="24" spans="1:8" ht="18">
      <c r="A24" s="207">
        <v>5</v>
      </c>
      <c r="B24" s="208" t="s">
        <v>290</v>
      </c>
      <c r="C24" s="221">
        <f>150.8+194.6</f>
        <v>345.4</v>
      </c>
      <c r="D24" s="210">
        <v>0</v>
      </c>
      <c r="E24" s="210">
        <v>0</v>
      </c>
      <c r="F24" s="202"/>
      <c r="G24" s="202"/>
      <c r="H24" s="202"/>
    </row>
    <row r="25" spans="1:8" ht="18">
      <c r="A25" s="207">
        <v>6</v>
      </c>
      <c r="B25" s="208" t="s">
        <v>291</v>
      </c>
      <c r="C25" s="221">
        <v>207.7</v>
      </c>
      <c r="D25" s="210">
        <v>0</v>
      </c>
      <c r="E25" s="210">
        <v>0</v>
      </c>
      <c r="F25" s="202"/>
      <c r="G25" s="202"/>
      <c r="H25" s="202"/>
    </row>
    <row r="26" spans="1:8" ht="18">
      <c r="A26" s="207">
        <v>7</v>
      </c>
      <c r="B26" s="208" t="s">
        <v>292</v>
      </c>
      <c r="C26" s="221">
        <f>1447.9+455.2</f>
        <v>1903.1000000000001</v>
      </c>
      <c r="D26" s="210">
        <v>0</v>
      </c>
      <c r="E26" s="210">
        <v>0</v>
      </c>
      <c r="F26" s="202"/>
      <c r="G26" s="202"/>
      <c r="H26" s="202"/>
    </row>
    <row r="27" spans="1:8" ht="18">
      <c r="A27" s="207">
        <v>8</v>
      </c>
      <c r="B27" s="208" t="s">
        <v>293</v>
      </c>
      <c r="C27" s="221">
        <f>774.1+298.3</f>
        <v>1072.4000000000001</v>
      </c>
      <c r="D27" s="210">
        <v>0</v>
      </c>
      <c r="E27" s="210">
        <v>0</v>
      </c>
      <c r="F27" s="202"/>
      <c r="G27" s="202"/>
      <c r="H27" s="202"/>
    </row>
    <row r="28" spans="1:8" ht="18">
      <c r="A28" s="207">
        <v>9</v>
      </c>
      <c r="B28" s="208" t="s">
        <v>295</v>
      </c>
      <c r="C28" s="221">
        <v>397.8</v>
      </c>
      <c r="D28" s="210">
        <v>0</v>
      </c>
      <c r="E28" s="210">
        <v>0</v>
      </c>
      <c r="F28" s="202"/>
      <c r="G28" s="202"/>
      <c r="H28" s="202"/>
    </row>
    <row r="29" spans="1:8" ht="18">
      <c r="A29" s="207">
        <v>10</v>
      </c>
      <c r="B29" s="208" t="s">
        <v>296</v>
      </c>
      <c r="C29" s="221">
        <f>1233.6+445.2</f>
        <v>1678.8</v>
      </c>
      <c r="D29" s="210">
        <v>0</v>
      </c>
      <c r="E29" s="210">
        <v>0</v>
      </c>
      <c r="F29" s="202"/>
      <c r="G29" s="202"/>
      <c r="H29" s="202"/>
    </row>
    <row r="30" spans="1:8" ht="18">
      <c r="A30" s="207">
        <v>11</v>
      </c>
      <c r="B30" s="208" t="s">
        <v>297</v>
      </c>
      <c r="C30" s="221">
        <f>1421.9+625.6</f>
        <v>2047.5</v>
      </c>
      <c r="D30" s="210">
        <v>0</v>
      </c>
      <c r="E30" s="210">
        <v>0</v>
      </c>
      <c r="F30" s="202"/>
      <c r="G30" s="202"/>
      <c r="H30" s="202"/>
    </row>
    <row r="31" spans="1:8" ht="18">
      <c r="A31" s="207">
        <v>12</v>
      </c>
      <c r="B31" s="208" t="s">
        <v>298</v>
      </c>
      <c r="C31" s="221">
        <f>277.2+294.8</f>
        <v>572</v>
      </c>
      <c r="D31" s="210">
        <v>0</v>
      </c>
      <c r="E31" s="210">
        <v>0</v>
      </c>
    </row>
    <row r="32" spans="1:8" ht="19.5" customHeight="1">
      <c r="A32" s="207">
        <v>13</v>
      </c>
      <c r="B32" s="208" t="s">
        <v>299</v>
      </c>
      <c r="C32" s="221">
        <f>2622.9+479.6</f>
        <v>3102.5</v>
      </c>
      <c r="D32" s="210">
        <v>0</v>
      </c>
      <c r="E32" s="210">
        <v>0</v>
      </c>
    </row>
    <row r="33" spans="1:9" ht="19.5" customHeight="1">
      <c r="A33" s="207"/>
      <c r="B33" s="208" t="s">
        <v>304</v>
      </c>
      <c r="C33" s="210">
        <v>0</v>
      </c>
      <c r="D33" s="222">
        <v>15825.4</v>
      </c>
      <c r="E33" s="222">
        <v>16177.2</v>
      </c>
    </row>
    <row r="34" spans="1:9" ht="18">
      <c r="A34" s="214" t="s">
        <v>300</v>
      </c>
      <c r="B34" s="215" t="s">
        <v>301</v>
      </c>
      <c r="C34" s="216">
        <f>C21+C22+C23+C24+C26+C25+C27+C28+C29+C30+C31+C32+C33+C20</f>
        <v>16630.7</v>
      </c>
      <c r="D34" s="216">
        <f t="shared" ref="D34:E34" si="0">D21+D22+D23+D24+D26+D25+D27+D28+D29+D30+D31+D32+D33</f>
        <v>15825.4</v>
      </c>
      <c r="E34" s="216">
        <f t="shared" si="0"/>
        <v>16177.2</v>
      </c>
    </row>
    <row r="35" spans="1:9">
      <c r="A35" s="217"/>
      <c r="B35" s="217"/>
      <c r="C35" s="217"/>
    </row>
    <row r="36" spans="1:9">
      <c r="A36" s="217"/>
      <c r="B36" s="217"/>
      <c r="C36" s="217"/>
    </row>
    <row r="37" spans="1:9">
      <c r="A37" s="217"/>
      <c r="B37" s="217"/>
      <c r="C37" s="217"/>
    </row>
    <row r="38" spans="1:9" s="218" customFormat="1" ht="15.6">
      <c r="A38" s="218" t="s">
        <v>2</v>
      </c>
      <c r="B38" s="219"/>
      <c r="C38" s="219"/>
      <c r="D38" s="346" t="s">
        <v>0</v>
      </c>
      <c r="E38" s="346"/>
      <c r="G38" s="220"/>
      <c r="H38" s="220"/>
      <c r="I38" s="220"/>
    </row>
  </sheetData>
  <mergeCells count="5">
    <mergeCell ref="A15:E15"/>
    <mergeCell ref="A18:A19"/>
    <mergeCell ref="B18:B19"/>
    <mergeCell ref="C18:E18"/>
    <mergeCell ref="D38:E38"/>
  </mergeCells>
  <pageMargins left="0.78740157480314965" right="0.39370078740157483" top="0.78740157480314965" bottom="0.39370078740157483" header="0.31496062992125984" footer="0"/>
  <pageSetup paperSize="9" scale="9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43"/>
  <sheetViews>
    <sheetView zoomScale="140" zoomScaleNormal="140" workbookViewId="0">
      <selection activeCell="C25" sqref="C25"/>
    </sheetView>
  </sheetViews>
  <sheetFormatPr defaultRowHeight="13.2"/>
  <cols>
    <col min="1" max="1" width="67" style="1" customWidth="1"/>
    <col min="2" max="2" width="29.5546875" style="1" customWidth="1"/>
    <col min="3" max="3" width="23.6640625" style="1" customWidth="1"/>
    <col min="4" max="249" width="9.109375" style="1"/>
    <col min="250" max="250" width="67" style="1" customWidth="1"/>
    <col min="251" max="251" width="29.5546875" style="1" customWidth="1"/>
    <col min="252" max="252" width="13.88671875" style="1" customWidth="1"/>
    <col min="253" max="505" width="9.109375" style="1"/>
    <col min="506" max="506" width="67" style="1" customWidth="1"/>
    <col min="507" max="507" width="29.5546875" style="1" customWidth="1"/>
    <col min="508" max="508" width="13.88671875" style="1" customWidth="1"/>
    <col min="509" max="761" width="9.109375" style="1"/>
    <col min="762" max="762" width="67" style="1" customWidth="1"/>
    <col min="763" max="763" width="29.5546875" style="1" customWidth="1"/>
    <col min="764" max="764" width="13.88671875" style="1" customWidth="1"/>
    <col min="765" max="1017" width="9.109375" style="1"/>
    <col min="1018" max="1018" width="67" style="1" customWidth="1"/>
    <col min="1019" max="1019" width="29.5546875" style="1" customWidth="1"/>
    <col min="1020" max="1020" width="13.88671875" style="1" customWidth="1"/>
    <col min="1021" max="1273" width="9.109375" style="1"/>
    <col min="1274" max="1274" width="67" style="1" customWidth="1"/>
    <col min="1275" max="1275" width="29.5546875" style="1" customWidth="1"/>
    <col min="1276" max="1276" width="13.88671875" style="1" customWidth="1"/>
    <col min="1277" max="1529" width="9.109375" style="1"/>
    <col min="1530" max="1530" width="67" style="1" customWidth="1"/>
    <col min="1531" max="1531" width="29.5546875" style="1" customWidth="1"/>
    <col min="1532" max="1532" width="13.88671875" style="1" customWidth="1"/>
    <col min="1533" max="1785" width="9.109375" style="1"/>
    <col min="1786" max="1786" width="67" style="1" customWidth="1"/>
    <col min="1787" max="1787" width="29.5546875" style="1" customWidth="1"/>
    <col min="1788" max="1788" width="13.88671875" style="1" customWidth="1"/>
    <col min="1789" max="2041" width="9.109375" style="1"/>
    <col min="2042" max="2042" width="67" style="1" customWidth="1"/>
    <col min="2043" max="2043" width="29.5546875" style="1" customWidth="1"/>
    <col min="2044" max="2044" width="13.88671875" style="1" customWidth="1"/>
    <col min="2045" max="2297" width="9.109375" style="1"/>
    <col min="2298" max="2298" width="67" style="1" customWidth="1"/>
    <col min="2299" max="2299" width="29.5546875" style="1" customWidth="1"/>
    <col min="2300" max="2300" width="13.88671875" style="1" customWidth="1"/>
    <col min="2301" max="2553" width="9.109375" style="1"/>
    <col min="2554" max="2554" width="67" style="1" customWidth="1"/>
    <col min="2555" max="2555" width="29.5546875" style="1" customWidth="1"/>
    <col min="2556" max="2556" width="13.88671875" style="1" customWidth="1"/>
    <col min="2557" max="2809" width="9.109375" style="1"/>
    <col min="2810" max="2810" width="67" style="1" customWidth="1"/>
    <col min="2811" max="2811" width="29.5546875" style="1" customWidth="1"/>
    <col min="2812" max="2812" width="13.88671875" style="1" customWidth="1"/>
    <col min="2813" max="3065" width="9.109375" style="1"/>
    <col min="3066" max="3066" width="67" style="1" customWidth="1"/>
    <col min="3067" max="3067" width="29.5546875" style="1" customWidth="1"/>
    <col min="3068" max="3068" width="13.88671875" style="1" customWidth="1"/>
    <col min="3069" max="3321" width="9.109375" style="1"/>
    <col min="3322" max="3322" width="67" style="1" customWidth="1"/>
    <col min="3323" max="3323" width="29.5546875" style="1" customWidth="1"/>
    <col min="3324" max="3324" width="13.88671875" style="1" customWidth="1"/>
    <col min="3325" max="3577" width="9.109375" style="1"/>
    <col min="3578" max="3578" width="67" style="1" customWidth="1"/>
    <col min="3579" max="3579" width="29.5546875" style="1" customWidth="1"/>
    <col min="3580" max="3580" width="13.88671875" style="1" customWidth="1"/>
    <col min="3581" max="3833" width="9.109375" style="1"/>
    <col min="3834" max="3834" width="67" style="1" customWidth="1"/>
    <col min="3835" max="3835" width="29.5546875" style="1" customWidth="1"/>
    <col min="3836" max="3836" width="13.88671875" style="1" customWidth="1"/>
    <col min="3837" max="4089" width="9.109375" style="1"/>
    <col min="4090" max="4090" width="67" style="1" customWidth="1"/>
    <col min="4091" max="4091" width="29.5546875" style="1" customWidth="1"/>
    <col min="4092" max="4092" width="13.88671875" style="1" customWidth="1"/>
    <col min="4093" max="4345" width="9.109375" style="1"/>
    <col min="4346" max="4346" width="67" style="1" customWidth="1"/>
    <col min="4347" max="4347" width="29.5546875" style="1" customWidth="1"/>
    <col min="4348" max="4348" width="13.88671875" style="1" customWidth="1"/>
    <col min="4349" max="4601" width="9.109375" style="1"/>
    <col min="4602" max="4602" width="67" style="1" customWidth="1"/>
    <col min="4603" max="4603" width="29.5546875" style="1" customWidth="1"/>
    <col min="4604" max="4604" width="13.88671875" style="1" customWidth="1"/>
    <col min="4605" max="4857" width="9.109375" style="1"/>
    <col min="4858" max="4858" width="67" style="1" customWidth="1"/>
    <col min="4859" max="4859" width="29.5546875" style="1" customWidth="1"/>
    <col min="4860" max="4860" width="13.88671875" style="1" customWidth="1"/>
    <col min="4861" max="5113" width="9.109375" style="1"/>
    <col min="5114" max="5114" width="67" style="1" customWidth="1"/>
    <col min="5115" max="5115" width="29.5546875" style="1" customWidth="1"/>
    <col min="5116" max="5116" width="13.88671875" style="1" customWidth="1"/>
    <col min="5117" max="5369" width="9.109375" style="1"/>
    <col min="5370" max="5370" width="67" style="1" customWidth="1"/>
    <col min="5371" max="5371" width="29.5546875" style="1" customWidth="1"/>
    <col min="5372" max="5372" width="13.88671875" style="1" customWidth="1"/>
    <col min="5373" max="5625" width="9.109375" style="1"/>
    <col min="5626" max="5626" width="67" style="1" customWidth="1"/>
    <col min="5627" max="5627" width="29.5546875" style="1" customWidth="1"/>
    <col min="5628" max="5628" width="13.88671875" style="1" customWidth="1"/>
    <col min="5629" max="5881" width="9.109375" style="1"/>
    <col min="5882" max="5882" width="67" style="1" customWidth="1"/>
    <col min="5883" max="5883" width="29.5546875" style="1" customWidth="1"/>
    <col min="5884" max="5884" width="13.88671875" style="1" customWidth="1"/>
    <col min="5885" max="6137" width="9.109375" style="1"/>
    <col min="6138" max="6138" width="67" style="1" customWidth="1"/>
    <col min="6139" max="6139" width="29.5546875" style="1" customWidth="1"/>
    <col min="6140" max="6140" width="13.88671875" style="1" customWidth="1"/>
    <col min="6141" max="6393" width="9.109375" style="1"/>
    <col min="6394" max="6394" width="67" style="1" customWidth="1"/>
    <col min="6395" max="6395" width="29.5546875" style="1" customWidth="1"/>
    <col min="6396" max="6396" width="13.88671875" style="1" customWidth="1"/>
    <col min="6397" max="6649" width="9.109375" style="1"/>
    <col min="6650" max="6650" width="67" style="1" customWidth="1"/>
    <col min="6651" max="6651" width="29.5546875" style="1" customWidth="1"/>
    <col min="6652" max="6652" width="13.88671875" style="1" customWidth="1"/>
    <col min="6653" max="6905" width="9.109375" style="1"/>
    <col min="6906" max="6906" width="67" style="1" customWidth="1"/>
    <col min="6907" max="6907" width="29.5546875" style="1" customWidth="1"/>
    <col min="6908" max="6908" width="13.88671875" style="1" customWidth="1"/>
    <col min="6909" max="7161" width="9.109375" style="1"/>
    <col min="7162" max="7162" width="67" style="1" customWidth="1"/>
    <col min="7163" max="7163" width="29.5546875" style="1" customWidth="1"/>
    <col min="7164" max="7164" width="13.88671875" style="1" customWidth="1"/>
    <col min="7165" max="7417" width="9.109375" style="1"/>
    <col min="7418" max="7418" width="67" style="1" customWidth="1"/>
    <col min="7419" max="7419" width="29.5546875" style="1" customWidth="1"/>
    <col min="7420" max="7420" width="13.88671875" style="1" customWidth="1"/>
    <col min="7421" max="7673" width="9.109375" style="1"/>
    <col min="7674" max="7674" width="67" style="1" customWidth="1"/>
    <col min="7675" max="7675" width="29.5546875" style="1" customWidth="1"/>
    <col min="7676" max="7676" width="13.88671875" style="1" customWidth="1"/>
    <col min="7677" max="7929" width="9.109375" style="1"/>
    <col min="7930" max="7930" width="67" style="1" customWidth="1"/>
    <col min="7931" max="7931" width="29.5546875" style="1" customWidth="1"/>
    <col min="7932" max="7932" width="13.88671875" style="1" customWidth="1"/>
    <col min="7933" max="8185" width="9.109375" style="1"/>
    <col min="8186" max="8186" width="67" style="1" customWidth="1"/>
    <col min="8187" max="8187" width="29.5546875" style="1" customWidth="1"/>
    <col min="8188" max="8188" width="13.88671875" style="1" customWidth="1"/>
    <col min="8189" max="8441" width="9.109375" style="1"/>
    <col min="8442" max="8442" width="67" style="1" customWidth="1"/>
    <col min="8443" max="8443" width="29.5546875" style="1" customWidth="1"/>
    <col min="8444" max="8444" width="13.88671875" style="1" customWidth="1"/>
    <col min="8445" max="8697" width="9.109375" style="1"/>
    <col min="8698" max="8698" width="67" style="1" customWidth="1"/>
    <col min="8699" max="8699" width="29.5546875" style="1" customWidth="1"/>
    <col min="8700" max="8700" width="13.88671875" style="1" customWidth="1"/>
    <col min="8701" max="8953" width="9.109375" style="1"/>
    <col min="8954" max="8954" width="67" style="1" customWidth="1"/>
    <col min="8955" max="8955" width="29.5546875" style="1" customWidth="1"/>
    <col min="8956" max="8956" width="13.88671875" style="1" customWidth="1"/>
    <col min="8957" max="9209" width="9.109375" style="1"/>
    <col min="9210" max="9210" width="67" style="1" customWidth="1"/>
    <col min="9211" max="9211" width="29.5546875" style="1" customWidth="1"/>
    <col min="9212" max="9212" width="13.88671875" style="1" customWidth="1"/>
    <col min="9213" max="9465" width="9.109375" style="1"/>
    <col min="9466" max="9466" width="67" style="1" customWidth="1"/>
    <col min="9467" max="9467" width="29.5546875" style="1" customWidth="1"/>
    <col min="9468" max="9468" width="13.88671875" style="1" customWidth="1"/>
    <col min="9469" max="9721" width="9.109375" style="1"/>
    <col min="9722" max="9722" width="67" style="1" customWidth="1"/>
    <col min="9723" max="9723" width="29.5546875" style="1" customWidth="1"/>
    <col min="9724" max="9724" width="13.88671875" style="1" customWidth="1"/>
    <col min="9725" max="9977" width="9.109375" style="1"/>
    <col min="9978" max="9978" width="67" style="1" customWidth="1"/>
    <col min="9979" max="9979" width="29.5546875" style="1" customWidth="1"/>
    <col min="9980" max="9980" width="13.88671875" style="1" customWidth="1"/>
    <col min="9981" max="10233" width="9.109375" style="1"/>
    <col min="10234" max="10234" width="67" style="1" customWidth="1"/>
    <col min="10235" max="10235" width="29.5546875" style="1" customWidth="1"/>
    <col min="10236" max="10236" width="13.88671875" style="1" customWidth="1"/>
    <col min="10237" max="10489" width="9.109375" style="1"/>
    <col min="10490" max="10490" width="67" style="1" customWidth="1"/>
    <col min="10491" max="10491" width="29.5546875" style="1" customWidth="1"/>
    <col min="10492" max="10492" width="13.88671875" style="1" customWidth="1"/>
    <col min="10493" max="10745" width="9.109375" style="1"/>
    <col min="10746" max="10746" width="67" style="1" customWidth="1"/>
    <col min="10747" max="10747" width="29.5546875" style="1" customWidth="1"/>
    <col min="10748" max="10748" width="13.88671875" style="1" customWidth="1"/>
    <col min="10749" max="11001" width="9.109375" style="1"/>
    <col min="11002" max="11002" width="67" style="1" customWidth="1"/>
    <col min="11003" max="11003" width="29.5546875" style="1" customWidth="1"/>
    <col min="11004" max="11004" width="13.88671875" style="1" customWidth="1"/>
    <col min="11005" max="11257" width="9.109375" style="1"/>
    <col min="11258" max="11258" width="67" style="1" customWidth="1"/>
    <col min="11259" max="11259" width="29.5546875" style="1" customWidth="1"/>
    <col min="11260" max="11260" width="13.88671875" style="1" customWidth="1"/>
    <col min="11261" max="11513" width="9.109375" style="1"/>
    <col min="11514" max="11514" width="67" style="1" customWidth="1"/>
    <col min="11515" max="11515" width="29.5546875" style="1" customWidth="1"/>
    <col min="11516" max="11516" width="13.88671875" style="1" customWidth="1"/>
    <col min="11517" max="11769" width="9.109375" style="1"/>
    <col min="11770" max="11770" width="67" style="1" customWidth="1"/>
    <col min="11771" max="11771" width="29.5546875" style="1" customWidth="1"/>
    <col min="11772" max="11772" width="13.88671875" style="1" customWidth="1"/>
    <col min="11773" max="12025" width="9.109375" style="1"/>
    <col min="12026" max="12026" width="67" style="1" customWidth="1"/>
    <col min="12027" max="12027" width="29.5546875" style="1" customWidth="1"/>
    <col min="12028" max="12028" width="13.88671875" style="1" customWidth="1"/>
    <col min="12029" max="12281" width="9.109375" style="1"/>
    <col min="12282" max="12282" width="67" style="1" customWidth="1"/>
    <col min="12283" max="12283" width="29.5546875" style="1" customWidth="1"/>
    <col min="12284" max="12284" width="13.88671875" style="1" customWidth="1"/>
    <col min="12285" max="12537" width="9.109375" style="1"/>
    <col min="12538" max="12538" width="67" style="1" customWidth="1"/>
    <col min="12539" max="12539" width="29.5546875" style="1" customWidth="1"/>
    <col min="12540" max="12540" width="13.88671875" style="1" customWidth="1"/>
    <col min="12541" max="12793" width="9.109375" style="1"/>
    <col min="12794" max="12794" width="67" style="1" customWidth="1"/>
    <col min="12795" max="12795" width="29.5546875" style="1" customWidth="1"/>
    <col min="12796" max="12796" width="13.88671875" style="1" customWidth="1"/>
    <col min="12797" max="13049" width="9.109375" style="1"/>
    <col min="13050" max="13050" width="67" style="1" customWidth="1"/>
    <col min="13051" max="13051" width="29.5546875" style="1" customWidth="1"/>
    <col min="13052" max="13052" width="13.88671875" style="1" customWidth="1"/>
    <col min="13053" max="13305" width="9.109375" style="1"/>
    <col min="13306" max="13306" width="67" style="1" customWidth="1"/>
    <col min="13307" max="13307" width="29.5546875" style="1" customWidth="1"/>
    <col min="13308" max="13308" width="13.88671875" style="1" customWidth="1"/>
    <col min="13309" max="13561" width="9.109375" style="1"/>
    <col min="13562" max="13562" width="67" style="1" customWidth="1"/>
    <col min="13563" max="13563" width="29.5546875" style="1" customWidth="1"/>
    <col min="13564" max="13564" width="13.88671875" style="1" customWidth="1"/>
    <col min="13565" max="13817" width="9.109375" style="1"/>
    <col min="13818" max="13818" width="67" style="1" customWidth="1"/>
    <col min="13819" max="13819" width="29.5546875" style="1" customWidth="1"/>
    <col min="13820" max="13820" width="13.88671875" style="1" customWidth="1"/>
    <col min="13821" max="14073" width="9.109375" style="1"/>
    <col min="14074" max="14074" width="67" style="1" customWidth="1"/>
    <col min="14075" max="14075" width="29.5546875" style="1" customWidth="1"/>
    <col min="14076" max="14076" width="13.88671875" style="1" customWidth="1"/>
    <col min="14077" max="14329" width="9.109375" style="1"/>
    <col min="14330" max="14330" width="67" style="1" customWidth="1"/>
    <col min="14331" max="14331" width="29.5546875" style="1" customWidth="1"/>
    <col min="14332" max="14332" width="13.88671875" style="1" customWidth="1"/>
    <col min="14333" max="14585" width="9.109375" style="1"/>
    <col min="14586" max="14586" width="67" style="1" customWidth="1"/>
    <col min="14587" max="14587" width="29.5546875" style="1" customWidth="1"/>
    <col min="14588" max="14588" width="13.88671875" style="1" customWidth="1"/>
    <col min="14589" max="14841" width="9.109375" style="1"/>
    <col min="14842" max="14842" width="67" style="1" customWidth="1"/>
    <col min="14843" max="14843" width="29.5546875" style="1" customWidth="1"/>
    <col min="14844" max="14844" width="13.88671875" style="1" customWidth="1"/>
    <col min="14845" max="15097" width="9.109375" style="1"/>
    <col min="15098" max="15098" width="67" style="1" customWidth="1"/>
    <col min="15099" max="15099" width="29.5546875" style="1" customWidth="1"/>
    <col min="15100" max="15100" width="13.88671875" style="1" customWidth="1"/>
    <col min="15101" max="15353" width="9.109375" style="1"/>
    <col min="15354" max="15354" width="67" style="1" customWidth="1"/>
    <col min="15355" max="15355" width="29.5546875" style="1" customWidth="1"/>
    <col min="15356" max="15356" width="13.88671875" style="1" customWidth="1"/>
    <col min="15357" max="15609" width="9.109375" style="1"/>
    <col min="15610" max="15610" width="67" style="1" customWidth="1"/>
    <col min="15611" max="15611" width="29.5546875" style="1" customWidth="1"/>
    <col min="15612" max="15612" width="13.88671875" style="1" customWidth="1"/>
    <col min="15613" max="15865" width="9.109375" style="1"/>
    <col min="15866" max="15866" width="67" style="1" customWidth="1"/>
    <col min="15867" max="15867" width="29.5546875" style="1" customWidth="1"/>
    <col min="15868" max="15868" width="13.88671875" style="1" customWidth="1"/>
    <col min="15869" max="16121" width="9.109375" style="1"/>
    <col min="16122" max="16122" width="67" style="1" customWidth="1"/>
    <col min="16123" max="16123" width="29.5546875" style="1" customWidth="1"/>
    <col min="16124" max="16124" width="13.88671875" style="1" customWidth="1"/>
    <col min="16125" max="16384" width="9.109375" style="1"/>
  </cols>
  <sheetData>
    <row r="1" spans="1:3" ht="13.8">
      <c r="B1" s="352"/>
      <c r="C1" s="352"/>
    </row>
    <row r="2" spans="1:3" ht="13.8">
      <c r="B2" s="352"/>
      <c r="C2" s="352"/>
    </row>
    <row r="3" spans="1:3" ht="44.25" customHeight="1">
      <c r="B3" s="353"/>
      <c r="C3" s="353"/>
    </row>
    <row r="4" spans="1:3" ht="13.8">
      <c r="B4" s="128"/>
      <c r="C4" s="182"/>
    </row>
    <row r="5" spans="1:3" ht="13.8">
      <c r="B5" s="128"/>
      <c r="C5" s="182"/>
    </row>
    <row r="6" spans="1:3" ht="13.8">
      <c r="B6" s="128" t="s">
        <v>265</v>
      </c>
      <c r="C6" s="182"/>
    </row>
    <row r="7" spans="1:3" ht="13.8">
      <c r="B7" s="128" t="s">
        <v>261</v>
      </c>
      <c r="C7" s="182"/>
    </row>
    <row r="8" spans="1:3" ht="13.8">
      <c r="B8" s="128" t="s">
        <v>262</v>
      </c>
      <c r="C8" s="182"/>
    </row>
    <row r="9" spans="1:3" ht="13.8">
      <c r="B9" s="128" t="s">
        <v>263</v>
      </c>
      <c r="C9" s="182"/>
    </row>
    <row r="10" spans="1:3" ht="13.8">
      <c r="B10" s="128" t="s">
        <v>264</v>
      </c>
      <c r="C10" s="182"/>
    </row>
    <row r="11" spans="1:3" ht="13.8">
      <c r="B11" s="195" t="s">
        <v>275</v>
      </c>
      <c r="C11" s="182"/>
    </row>
    <row r="13" spans="1:3" ht="40.200000000000003" customHeight="1">
      <c r="A13" s="349" t="s">
        <v>210</v>
      </c>
      <c r="B13" s="350"/>
      <c r="C13" s="350"/>
    </row>
    <row r="14" spans="1:3" ht="13.8">
      <c r="B14" s="351" t="s">
        <v>209</v>
      </c>
      <c r="C14" s="351"/>
    </row>
    <row r="15" spans="1:3" ht="15.6">
      <c r="A15" s="155" t="s">
        <v>1</v>
      </c>
      <c r="B15" s="155" t="s">
        <v>151</v>
      </c>
      <c r="C15" s="155" t="s">
        <v>211</v>
      </c>
    </row>
    <row r="16" spans="1:3" ht="15.6">
      <c r="A16" s="156" t="s">
        <v>212</v>
      </c>
      <c r="B16" s="157" t="s">
        <v>213</v>
      </c>
      <c r="C16" s="158">
        <f>C17+C20+C25+C34</f>
        <v>13323.239890000081</v>
      </c>
    </row>
    <row r="17" spans="1:3" ht="31.2">
      <c r="A17" s="156" t="s">
        <v>214</v>
      </c>
      <c r="B17" s="157" t="s">
        <v>215</v>
      </c>
      <c r="C17" s="158">
        <f>C18</f>
        <v>7108.2209800000001</v>
      </c>
    </row>
    <row r="18" spans="1:3" ht="31.2">
      <c r="A18" s="159" t="s">
        <v>216</v>
      </c>
      <c r="B18" s="160" t="s">
        <v>217</v>
      </c>
      <c r="C18" s="161">
        <f>C19</f>
        <v>7108.2209800000001</v>
      </c>
    </row>
    <row r="19" spans="1:3" ht="31.2">
      <c r="A19" s="162" t="s">
        <v>218</v>
      </c>
      <c r="B19" s="160" t="s">
        <v>219</v>
      </c>
      <c r="C19" s="161">
        <v>7108.2209800000001</v>
      </c>
    </row>
    <row r="20" spans="1:3" ht="31.2">
      <c r="A20" s="156" t="s">
        <v>220</v>
      </c>
      <c r="B20" s="157" t="s">
        <v>221</v>
      </c>
      <c r="C20" s="158">
        <f>C21+C23</f>
        <v>-861.45352000000003</v>
      </c>
    </row>
    <row r="21" spans="1:3" ht="31.2">
      <c r="A21" s="162" t="s">
        <v>222</v>
      </c>
      <c r="B21" s="163" t="s">
        <v>223</v>
      </c>
      <c r="C21" s="161">
        <f>C22</f>
        <v>0</v>
      </c>
    </row>
    <row r="22" spans="1:3" ht="46.8">
      <c r="A22" s="162" t="s">
        <v>224</v>
      </c>
      <c r="B22" s="163" t="s">
        <v>225</v>
      </c>
      <c r="C22" s="161">
        <v>0</v>
      </c>
    </row>
    <row r="23" spans="1:3" ht="46.8">
      <c r="A23" s="159" t="s">
        <v>226</v>
      </c>
      <c r="B23" s="160" t="s">
        <v>227</v>
      </c>
      <c r="C23" s="164">
        <f>C24</f>
        <v>-861.45352000000003</v>
      </c>
    </row>
    <row r="24" spans="1:3" ht="46.8">
      <c r="A24" s="159" t="s">
        <v>228</v>
      </c>
      <c r="B24" s="160" t="s">
        <v>229</v>
      </c>
      <c r="C24" s="164">
        <v>-861.45352000000003</v>
      </c>
    </row>
    <row r="25" spans="1:3" ht="31.2">
      <c r="A25" s="156" t="s">
        <v>230</v>
      </c>
      <c r="B25" s="157" t="s">
        <v>231</v>
      </c>
      <c r="C25" s="165">
        <f>C26+C30</f>
        <v>7076.4724300000817</v>
      </c>
    </row>
    <row r="26" spans="1:3" ht="15.6">
      <c r="A26" s="159" t="s">
        <v>232</v>
      </c>
      <c r="B26" s="160" t="s">
        <v>233</v>
      </c>
      <c r="C26" s="164">
        <f>C27</f>
        <v>-1267080.0768899999</v>
      </c>
    </row>
    <row r="27" spans="1:3" ht="15.6">
      <c r="A27" s="159" t="s">
        <v>234</v>
      </c>
      <c r="B27" s="160" t="s">
        <v>235</v>
      </c>
      <c r="C27" s="161">
        <f>C28</f>
        <v>-1267080.0768899999</v>
      </c>
    </row>
    <row r="28" spans="1:3" ht="15.6">
      <c r="A28" s="159" t="s">
        <v>236</v>
      </c>
      <c r="B28" s="160" t="s">
        <v>237</v>
      </c>
      <c r="C28" s="161">
        <f>C29</f>
        <v>-1267080.0768899999</v>
      </c>
    </row>
    <row r="29" spans="1:3" ht="31.2">
      <c r="A29" s="159" t="s">
        <v>238</v>
      </c>
      <c r="B29" s="160" t="s">
        <v>239</v>
      </c>
      <c r="C29" s="161">
        <f>-1259971.85591-7108.22098</f>
        <v>-1267080.0768899999</v>
      </c>
    </row>
    <row r="30" spans="1:3" ht="15.6">
      <c r="A30" s="159" t="s">
        <v>240</v>
      </c>
      <c r="B30" s="160" t="s">
        <v>241</v>
      </c>
      <c r="C30" s="161">
        <f>C31</f>
        <v>1274156.54932</v>
      </c>
    </row>
    <row r="31" spans="1:3" ht="15.6">
      <c r="A31" s="166" t="s">
        <v>242</v>
      </c>
      <c r="B31" s="167" t="s">
        <v>243</v>
      </c>
      <c r="C31" s="168">
        <f>C32</f>
        <v>1274156.54932</v>
      </c>
    </row>
    <row r="32" spans="1:3" ht="15.6">
      <c r="A32" s="166" t="s">
        <v>244</v>
      </c>
      <c r="B32" s="169" t="s">
        <v>245</v>
      </c>
      <c r="C32" s="196">
        <f>C33</f>
        <v>1274156.54932</v>
      </c>
    </row>
    <row r="33" spans="1:3" ht="31.2">
      <c r="A33" s="197" t="s">
        <v>246</v>
      </c>
      <c r="B33" s="198" t="s">
        <v>247</v>
      </c>
      <c r="C33" s="170">
        <f>1273295.0958+861.45352</f>
        <v>1274156.54932</v>
      </c>
    </row>
    <row r="34" spans="1:3" ht="31.2" hidden="1">
      <c r="A34" s="171" t="s">
        <v>248</v>
      </c>
      <c r="B34" s="172" t="s">
        <v>249</v>
      </c>
      <c r="C34" s="173">
        <f>C35</f>
        <v>0</v>
      </c>
    </row>
    <row r="35" spans="1:3" ht="31.2" hidden="1">
      <c r="A35" s="171" t="s">
        <v>250</v>
      </c>
      <c r="B35" s="172" t="s">
        <v>251</v>
      </c>
      <c r="C35" s="173">
        <f>C36</f>
        <v>0</v>
      </c>
    </row>
    <row r="36" spans="1:3" ht="31.2" hidden="1">
      <c r="A36" s="174" t="s">
        <v>252</v>
      </c>
      <c r="B36" s="172" t="s">
        <v>253</v>
      </c>
      <c r="C36" s="173">
        <f>C37</f>
        <v>0</v>
      </c>
    </row>
    <row r="37" spans="1:3" ht="46.8" hidden="1">
      <c r="A37" s="174" t="s">
        <v>254</v>
      </c>
      <c r="B37" s="172" t="s">
        <v>255</v>
      </c>
      <c r="C37" s="173">
        <f>C38</f>
        <v>0</v>
      </c>
    </row>
    <row r="38" spans="1:3" ht="51.75" hidden="1" customHeight="1">
      <c r="A38" s="174" t="s">
        <v>256</v>
      </c>
      <c r="B38" s="172" t="s">
        <v>257</v>
      </c>
      <c r="C38" s="173">
        <v>0</v>
      </c>
    </row>
    <row r="39" spans="1:3" ht="18" customHeight="1"/>
    <row r="40" spans="1:3" ht="18" customHeight="1"/>
    <row r="41" spans="1:3" ht="18" customHeight="1"/>
    <row r="42" spans="1:3" ht="15.6">
      <c r="A42" s="175" t="s">
        <v>2</v>
      </c>
      <c r="C42" s="176" t="s">
        <v>0</v>
      </c>
    </row>
    <row r="43" spans="1:3">
      <c r="C43" s="177"/>
    </row>
  </sheetData>
  <mergeCells count="5">
    <mergeCell ref="A13:C13"/>
    <mergeCell ref="B14:C14"/>
    <mergeCell ref="B1:C1"/>
    <mergeCell ref="B2:C2"/>
    <mergeCell ref="B3:C3"/>
  </mergeCells>
  <pageMargins left="0.78740157480314965" right="0.39370078740157483" top="0.78740157480314965" bottom="0.39370078740157483" header="0.51181102362204722" footer="0"/>
  <pageSetup paperSize="9" scale="70" orientation="portrait" r:id="rId1"/>
  <headerFooter differentFirst="1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43"/>
  <sheetViews>
    <sheetView workbookViewId="0">
      <selection activeCell="D20" sqref="D20"/>
    </sheetView>
  </sheetViews>
  <sheetFormatPr defaultRowHeight="13.2"/>
  <cols>
    <col min="1" max="1" width="66.6640625" style="1" customWidth="1"/>
    <col min="2" max="2" width="33.33203125" style="1" customWidth="1"/>
    <col min="3" max="4" width="21.6640625" style="1" customWidth="1"/>
    <col min="5" max="251" width="9.109375" style="1"/>
    <col min="252" max="252" width="55" style="1" customWidth="1"/>
    <col min="253" max="253" width="33.33203125" style="1" customWidth="1"/>
    <col min="254" max="254" width="16" style="1" customWidth="1"/>
    <col min="255" max="255" width="13.6640625" style="1" customWidth="1"/>
    <col min="256" max="507" width="9.109375" style="1"/>
    <col min="508" max="508" width="55" style="1" customWidth="1"/>
    <col min="509" max="509" width="33.33203125" style="1" customWidth="1"/>
    <col min="510" max="510" width="16" style="1" customWidth="1"/>
    <col min="511" max="511" width="13.6640625" style="1" customWidth="1"/>
    <col min="512" max="763" width="9.109375" style="1"/>
    <col min="764" max="764" width="55" style="1" customWidth="1"/>
    <col min="765" max="765" width="33.33203125" style="1" customWidth="1"/>
    <col min="766" max="766" width="16" style="1" customWidth="1"/>
    <col min="767" max="767" width="13.6640625" style="1" customWidth="1"/>
    <col min="768" max="1019" width="9.109375" style="1"/>
    <col min="1020" max="1020" width="55" style="1" customWidth="1"/>
    <col min="1021" max="1021" width="33.33203125" style="1" customWidth="1"/>
    <col min="1022" max="1022" width="16" style="1" customWidth="1"/>
    <col min="1023" max="1023" width="13.6640625" style="1" customWidth="1"/>
    <col min="1024" max="1275" width="9.109375" style="1"/>
    <col min="1276" max="1276" width="55" style="1" customWidth="1"/>
    <col min="1277" max="1277" width="33.33203125" style="1" customWidth="1"/>
    <col min="1278" max="1278" width="16" style="1" customWidth="1"/>
    <col min="1279" max="1279" width="13.6640625" style="1" customWidth="1"/>
    <col min="1280" max="1531" width="9.109375" style="1"/>
    <col min="1532" max="1532" width="55" style="1" customWidth="1"/>
    <col min="1533" max="1533" width="33.33203125" style="1" customWidth="1"/>
    <col min="1534" max="1534" width="16" style="1" customWidth="1"/>
    <col min="1535" max="1535" width="13.6640625" style="1" customWidth="1"/>
    <col min="1536" max="1787" width="9.109375" style="1"/>
    <col min="1788" max="1788" width="55" style="1" customWidth="1"/>
    <col min="1789" max="1789" width="33.33203125" style="1" customWidth="1"/>
    <col min="1790" max="1790" width="16" style="1" customWidth="1"/>
    <col min="1791" max="1791" width="13.6640625" style="1" customWidth="1"/>
    <col min="1792" max="2043" width="9.109375" style="1"/>
    <col min="2044" max="2044" width="55" style="1" customWidth="1"/>
    <col min="2045" max="2045" width="33.33203125" style="1" customWidth="1"/>
    <col min="2046" max="2046" width="16" style="1" customWidth="1"/>
    <col min="2047" max="2047" width="13.6640625" style="1" customWidth="1"/>
    <col min="2048" max="2299" width="9.109375" style="1"/>
    <col min="2300" max="2300" width="55" style="1" customWidth="1"/>
    <col min="2301" max="2301" width="33.33203125" style="1" customWidth="1"/>
    <col min="2302" max="2302" width="16" style="1" customWidth="1"/>
    <col min="2303" max="2303" width="13.6640625" style="1" customWidth="1"/>
    <col min="2304" max="2555" width="9.109375" style="1"/>
    <col min="2556" max="2556" width="55" style="1" customWidth="1"/>
    <col min="2557" max="2557" width="33.33203125" style="1" customWidth="1"/>
    <col min="2558" max="2558" width="16" style="1" customWidth="1"/>
    <col min="2559" max="2559" width="13.6640625" style="1" customWidth="1"/>
    <col min="2560" max="2811" width="9.109375" style="1"/>
    <col min="2812" max="2812" width="55" style="1" customWidth="1"/>
    <col min="2813" max="2813" width="33.33203125" style="1" customWidth="1"/>
    <col min="2814" max="2814" width="16" style="1" customWidth="1"/>
    <col min="2815" max="2815" width="13.6640625" style="1" customWidth="1"/>
    <col min="2816" max="3067" width="9.109375" style="1"/>
    <col min="3068" max="3068" width="55" style="1" customWidth="1"/>
    <col min="3069" max="3069" width="33.33203125" style="1" customWidth="1"/>
    <col min="3070" max="3070" width="16" style="1" customWidth="1"/>
    <col min="3071" max="3071" width="13.6640625" style="1" customWidth="1"/>
    <col min="3072" max="3323" width="9.109375" style="1"/>
    <col min="3324" max="3324" width="55" style="1" customWidth="1"/>
    <col min="3325" max="3325" width="33.33203125" style="1" customWidth="1"/>
    <col min="3326" max="3326" width="16" style="1" customWidth="1"/>
    <col min="3327" max="3327" width="13.6640625" style="1" customWidth="1"/>
    <col min="3328" max="3579" width="9.109375" style="1"/>
    <col min="3580" max="3580" width="55" style="1" customWidth="1"/>
    <col min="3581" max="3581" width="33.33203125" style="1" customWidth="1"/>
    <col min="3582" max="3582" width="16" style="1" customWidth="1"/>
    <col min="3583" max="3583" width="13.6640625" style="1" customWidth="1"/>
    <col min="3584" max="3835" width="9.109375" style="1"/>
    <col min="3836" max="3836" width="55" style="1" customWidth="1"/>
    <col min="3837" max="3837" width="33.33203125" style="1" customWidth="1"/>
    <col min="3838" max="3838" width="16" style="1" customWidth="1"/>
    <col min="3839" max="3839" width="13.6640625" style="1" customWidth="1"/>
    <col min="3840" max="4091" width="9.109375" style="1"/>
    <col min="4092" max="4092" width="55" style="1" customWidth="1"/>
    <col min="4093" max="4093" width="33.33203125" style="1" customWidth="1"/>
    <col min="4094" max="4094" width="16" style="1" customWidth="1"/>
    <col min="4095" max="4095" width="13.6640625" style="1" customWidth="1"/>
    <col min="4096" max="4347" width="9.109375" style="1"/>
    <col min="4348" max="4348" width="55" style="1" customWidth="1"/>
    <col min="4349" max="4349" width="33.33203125" style="1" customWidth="1"/>
    <col min="4350" max="4350" width="16" style="1" customWidth="1"/>
    <col min="4351" max="4351" width="13.6640625" style="1" customWidth="1"/>
    <col min="4352" max="4603" width="9.109375" style="1"/>
    <col min="4604" max="4604" width="55" style="1" customWidth="1"/>
    <col min="4605" max="4605" width="33.33203125" style="1" customWidth="1"/>
    <col min="4606" max="4606" width="16" style="1" customWidth="1"/>
    <col min="4607" max="4607" width="13.6640625" style="1" customWidth="1"/>
    <col min="4608" max="4859" width="9.109375" style="1"/>
    <col min="4860" max="4860" width="55" style="1" customWidth="1"/>
    <col min="4861" max="4861" width="33.33203125" style="1" customWidth="1"/>
    <col min="4862" max="4862" width="16" style="1" customWidth="1"/>
    <col min="4863" max="4863" width="13.6640625" style="1" customWidth="1"/>
    <col min="4864" max="5115" width="9.109375" style="1"/>
    <col min="5116" max="5116" width="55" style="1" customWidth="1"/>
    <col min="5117" max="5117" width="33.33203125" style="1" customWidth="1"/>
    <col min="5118" max="5118" width="16" style="1" customWidth="1"/>
    <col min="5119" max="5119" width="13.6640625" style="1" customWidth="1"/>
    <col min="5120" max="5371" width="9.109375" style="1"/>
    <col min="5372" max="5372" width="55" style="1" customWidth="1"/>
    <col min="5373" max="5373" width="33.33203125" style="1" customWidth="1"/>
    <col min="5374" max="5374" width="16" style="1" customWidth="1"/>
    <col min="5375" max="5375" width="13.6640625" style="1" customWidth="1"/>
    <col min="5376" max="5627" width="9.109375" style="1"/>
    <col min="5628" max="5628" width="55" style="1" customWidth="1"/>
    <col min="5629" max="5629" width="33.33203125" style="1" customWidth="1"/>
    <col min="5630" max="5630" width="16" style="1" customWidth="1"/>
    <col min="5631" max="5631" width="13.6640625" style="1" customWidth="1"/>
    <col min="5632" max="5883" width="9.109375" style="1"/>
    <col min="5884" max="5884" width="55" style="1" customWidth="1"/>
    <col min="5885" max="5885" width="33.33203125" style="1" customWidth="1"/>
    <col min="5886" max="5886" width="16" style="1" customWidth="1"/>
    <col min="5887" max="5887" width="13.6640625" style="1" customWidth="1"/>
    <col min="5888" max="6139" width="9.109375" style="1"/>
    <col min="6140" max="6140" width="55" style="1" customWidth="1"/>
    <col min="6141" max="6141" width="33.33203125" style="1" customWidth="1"/>
    <col min="6142" max="6142" width="16" style="1" customWidth="1"/>
    <col min="6143" max="6143" width="13.6640625" style="1" customWidth="1"/>
    <col min="6144" max="6395" width="9.109375" style="1"/>
    <col min="6396" max="6396" width="55" style="1" customWidth="1"/>
    <col min="6397" max="6397" width="33.33203125" style="1" customWidth="1"/>
    <col min="6398" max="6398" width="16" style="1" customWidth="1"/>
    <col min="6399" max="6399" width="13.6640625" style="1" customWidth="1"/>
    <col min="6400" max="6651" width="9.109375" style="1"/>
    <col min="6652" max="6652" width="55" style="1" customWidth="1"/>
    <col min="6653" max="6653" width="33.33203125" style="1" customWidth="1"/>
    <col min="6654" max="6654" width="16" style="1" customWidth="1"/>
    <col min="6655" max="6655" width="13.6640625" style="1" customWidth="1"/>
    <col min="6656" max="6907" width="9.109375" style="1"/>
    <col min="6908" max="6908" width="55" style="1" customWidth="1"/>
    <col min="6909" max="6909" width="33.33203125" style="1" customWidth="1"/>
    <col min="6910" max="6910" width="16" style="1" customWidth="1"/>
    <col min="6911" max="6911" width="13.6640625" style="1" customWidth="1"/>
    <col min="6912" max="7163" width="9.109375" style="1"/>
    <col min="7164" max="7164" width="55" style="1" customWidth="1"/>
    <col min="7165" max="7165" width="33.33203125" style="1" customWidth="1"/>
    <col min="7166" max="7166" width="16" style="1" customWidth="1"/>
    <col min="7167" max="7167" width="13.6640625" style="1" customWidth="1"/>
    <col min="7168" max="7419" width="9.109375" style="1"/>
    <col min="7420" max="7420" width="55" style="1" customWidth="1"/>
    <col min="7421" max="7421" width="33.33203125" style="1" customWidth="1"/>
    <col min="7422" max="7422" width="16" style="1" customWidth="1"/>
    <col min="7423" max="7423" width="13.6640625" style="1" customWidth="1"/>
    <col min="7424" max="7675" width="9.109375" style="1"/>
    <col min="7676" max="7676" width="55" style="1" customWidth="1"/>
    <col min="7677" max="7677" width="33.33203125" style="1" customWidth="1"/>
    <col min="7678" max="7678" width="16" style="1" customWidth="1"/>
    <col min="7679" max="7679" width="13.6640625" style="1" customWidth="1"/>
    <col min="7680" max="7931" width="9.109375" style="1"/>
    <col min="7932" max="7932" width="55" style="1" customWidth="1"/>
    <col min="7933" max="7933" width="33.33203125" style="1" customWidth="1"/>
    <col min="7934" max="7934" width="16" style="1" customWidth="1"/>
    <col min="7935" max="7935" width="13.6640625" style="1" customWidth="1"/>
    <col min="7936" max="8187" width="9.109375" style="1"/>
    <col min="8188" max="8188" width="55" style="1" customWidth="1"/>
    <col min="8189" max="8189" width="33.33203125" style="1" customWidth="1"/>
    <col min="8190" max="8190" width="16" style="1" customWidth="1"/>
    <col min="8191" max="8191" width="13.6640625" style="1" customWidth="1"/>
    <col min="8192" max="8443" width="9.109375" style="1"/>
    <col min="8444" max="8444" width="55" style="1" customWidth="1"/>
    <col min="8445" max="8445" width="33.33203125" style="1" customWidth="1"/>
    <col min="8446" max="8446" width="16" style="1" customWidth="1"/>
    <col min="8447" max="8447" width="13.6640625" style="1" customWidth="1"/>
    <col min="8448" max="8699" width="9.109375" style="1"/>
    <col min="8700" max="8700" width="55" style="1" customWidth="1"/>
    <col min="8701" max="8701" width="33.33203125" style="1" customWidth="1"/>
    <col min="8702" max="8702" width="16" style="1" customWidth="1"/>
    <col min="8703" max="8703" width="13.6640625" style="1" customWidth="1"/>
    <col min="8704" max="8955" width="9.109375" style="1"/>
    <col min="8956" max="8956" width="55" style="1" customWidth="1"/>
    <col min="8957" max="8957" width="33.33203125" style="1" customWidth="1"/>
    <col min="8958" max="8958" width="16" style="1" customWidth="1"/>
    <col min="8959" max="8959" width="13.6640625" style="1" customWidth="1"/>
    <col min="8960" max="9211" width="9.109375" style="1"/>
    <col min="9212" max="9212" width="55" style="1" customWidth="1"/>
    <col min="9213" max="9213" width="33.33203125" style="1" customWidth="1"/>
    <col min="9214" max="9214" width="16" style="1" customWidth="1"/>
    <col min="9215" max="9215" width="13.6640625" style="1" customWidth="1"/>
    <col min="9216" max="9467" width="9.109375" style="1"/>
    <col min="9468" max="9468" width="55" style="1" customWidth="1"/>
    <col min="9469" max="9469" width="33.33203125" style="1" customWidth="1"/>
    <col min="9470" max="9470" width="16" style="1" customWidth="1"/>
    <col min="9471" max="9471" width="13.6640625" style="1" customWidth="1"/>
    <col min="9472" max="9723" width="9.109375" style="1"/>
    <col min="9724" max="9724" width="55" style="1" customWidth="1"/>
    <col min="9725" max="9725" width="33.33203125" style="1" customWidth="1"/>
    <col min="9726" max="9726" width="16" style="1" customWidth="1"/>
    <col min="9727" max="9727" width="13.6640625" style="1" customWidth="1"/>
    <col min="9728" max="9979" width="9.109375" style="1"/>
    <col min="9980" max="9980" width="55" style="1" customWidth="1"/>
    <col min="9981" max="9981" width="33.33203125" style="1" customWidth="1"/>
    <col min="9982" max="9982" width="16" style="1" customWidth="1"/>
    <col min="9983" max="9983" width="13.6640625" style="1" customWidth="1"/>
    <col min="9984" max="10235" width="9.109375" style="1"/>
    <col min="10236" max="10236" width="55" style="1" customWidth="1"/>
    <col min="10237" max="10237" width="33.33203125" style="1" customWidth="1"/>
    <col min="10238" max="10238" width="16" style="1" customWidth="1"/>
    <col min="10239" max="10239" width="13.6640625" style="1" customWidth="1"/>
    <col min="10240" max="10491" width="9.109375" style="1"/>
    <col min="10492" max="10492" width="55" style="1" customWidth="1"/>
    <col min="10493" max="10493" width="33.33203125" style="1" customWidth="1"/>
    <col min="10494" max="10494" width="16" style="1" customWidth="1"/>
    <col min="10495" max="10495" width="13.6640625" style="1" customWidth="1"/>
    <col min="10496" max="10747" width="9.109375" style="1"/>
    <col min="10748" max="10748" width="55" style="1" customWidth="1"/>
    <col min="10749" max="10749" width="33.33203125" style="1" customWidth="1"/>
    <col min="10750" max="10750" width="16" style="1" customWidth="1"/>
    <col min="10751" max="10751" width="13.6640625" style="1" customWidth="1"/>
    <col min="10752" max="11003" width="9.109375" style="1"/>
    <col min="11004" max="11004" width="55" style="1" customWidth="1"/>
    <col min="11005" max="11005" width="33.33203125" style="1" customWidth="1"/>
    <col min="11006" max="11006" width="16" style="1" customWidth="1"/>
    <col min="11007" max="11007" width="13.6640625" style="1" customWidth="1"/>
    <col min="11008" max="11259" width="9.109375" style="1"/>
    <col min="11260" max="11260" width="55" style="1" customWidth="1"/>
    <col min="11261" max="11261" width="33.33203125" style="1" customWidth="1"/>
    <col min="11262" max="11262" width="16" style="1" customWidth="1"/>
    <col min="11263" max="11263" width="13.6640625" style="1" customWidth="1"/>
    <col min="11264" max="11515" width="9.109375" style="1"/>
    <col min="11516" max="11516" width="55" style="1" customWidth="1"/>
    <col min="11517" max="11517" width="33.33203125" style="1" customWidth="1"/>
    <col min="11518" max="11518" width="16" style="1" customWidth="1"/>
    <col min="11519" max="11519" width="13.6640625" style="1" customWidth="1"/>
    <col min="11520" max="11771" width="9.109375" style="1"/>
    <col min="11772" max="11772" width="55" style="1" customWidth="1"/>
    <col min="11773" max="11773" width="33.33203125" style="1" customWidth="1"/>
    <col min="11774" max="11774" width="16" style="1" customWidth="1"/>
    <col min="11775" max="11775" width="13.6640625" style="1" customWidth="1"/>
    <col min="11776" max="12027" width="9.109375" style="1"/>
    <col min="12028" max="12028" width="55" style="1" customWidth="1"/>
    <col min="12029" max="12029" width="33.33203125" style="1" customWidth="1"/>
    <col min="12030" max="12030" width="16" style="1" customWidth="1"/>
    <col min="12031" max="12031" width="13.6640625" style="1" customWidth="1"/>
    <col min="12032" max="12283" width="9.109375" style="1"/>
    <col min="12284" max="12284" width="55" style="1" customWidth="1"/>
    <col min="12285" max="12285" width="33.33203125" style="1" customWidth="1"/>
    <col min="12286" max="12286" width="16" style="1" customWidth="1"/>
    <col min="12287" max="12287" width="13.6640625" style="1" customWidth="1"/>
    <col min="12288" max="12539" width="9.109375" style="1"/>
    <col min="12540" max="12540" width="55" style="1" customWidth="1"/>
    <col min="12541" max="12541" width="33.33203125" style="1" customWidth="1"/>
    <col min="12542" max="12542" width="16" style="1" customWidth="1"/>
    <col min="12543" max="12543" width="13.6640625" style="1" customWidth="1"/>
    <col min="12544" max="12795" width="9.109375" style="1"/>
    <col min="12796" max="12796" width="55" style="1" customWidth="1"/>
    <col min="12797" max="12797" width="33.33203125" style="1" customWidth="1"/>
    <col min="12798" max="12798" width="16" style="1" customWidth="1"/>
    <col min="12799" max="12799" width="13.6640625" style="1" customWidth="1"/>
    <col min="12800" max="13051" width="9.109375" style="1"/>
    <col min="13052" max="13052" width="55" style="1" customWidth="1"/>
    <col min="13053" max="13053" width="33.33203125" style="1" customWidth="1"/>
    <col min="13054" max="13054" width="16" style="1" customWidth="1"/>
    <col min="13055" max="13055" width="13.6640625" style="1" customWidth="1"/>
    <col min="13056" max="13307" width="9.109375" style="1"/>
    <col min="13308" max="13308" width="55" style="1" customWidth="1"/>
    <col min="13309" max="13309" width="33.33203125" style="1" customWidth="1"/>
    <col min="13310" max="13310" width="16" style="1" customWidth="1"/>
    <col min="13311" max="13311" width="13.6640625" style="1" customWidth="1"/>
    <col min="13312" max="13563" width="9.109375" style="1"/>
    <col min="13564" max="13564" width="55" style="1" customWidth="1"/>
    <col min="13565" max="13565" width="33.33203125" style="1" customWidth="1"/>
    <col min="13566" max="13566" width="16" style="1" customWidth="1"/>
    <col min="13567" max="13567" width="13.6640625" style="1" customWidth="1"/>
    <col min="13568" max="13819" width="9.109375" style="1"/>
    <col min="13820" max="13820" width="55" style="1" customWidth="1"/>
    <col min="13821" max="13821" width="33.33203125" style="1" customWidth="1"/>
    <col min="13822" max="13822" width="16" style="1" customWidth="1"/>
    <col min="13823" max="13823" width="13.6640625" style="1" customWidth="1"/>
    <col min="13824" max="14075" width="9.109375" style="1"/>
    <col min="14076" max="14076" width="55" style="1" customWidth="1"/>
    <col min="14077" max="14077" width="33.33203125" style="1" customWidth="1"/>
    <col min="14078" max="14078" width="16" style="1" customWidth="1"/>
    <col min="14079" max="14079" width="13.6640625" style="1" customWidth="1"/>
    <col min="14080" max="14331" width="9.109375" style="1"/>
    <col min="14332" max="14332" width="55" style="1" customWidth="1"/>
    <col min="14333" max="14333" width="33.33203125" style="1" customWidth="1"/>
    <col min="14334" max="14334" width="16" style="1" customWidth="1"/>
    <col min="14335" max="14335" width="13.6640625" style="1" customWidth="1"/>
    <col min="14336" max="14587" width="9.109375" style="1"/>
    <col min="14588" max="14588" width="55" style="1" customWidth="1"/>
    <col min="14589" max="14589" width="33.33203125" style="1" customWidth="1"/>
    <col min="14590" max="14590" width="16" style="1" customWidth="1"/>
    <col min="14591" max="14591" width="13.6640625" style="1" customWidth="1"/>
    <col min="14592" max="14843" width="9.109375" style="1"/>
    <col min="14844" max="14844" width="55" style="1" customWidth="1"/>
    <col min="14845" max="14845" width="33.33203125" style="1" customWidth="1"/>
    <col min="14846" max="14846" width="16" style="1" customWidth="1"/>
    <col min="14847" max="14847" width="13.6640625" style="1" customWidth="1"/>
    <col min="14848" max="15099" width="9.109375" style="1"/>
    <col min="15100" max="15100" width="55" style="1" customWidth="1"/>
    <col min="15101" max="15101" width="33.33203125" style="1" customWidth="1"/>
    <col min="15102" max="15102" width="16" style="1" customWidth="1"/>
    <col min="15103" max="15103" width="13.6640625" style="1" customWidth="1"/>
    <col min="15104" max="15355" width="9.109375" style="1"/>
    <col min="15356" max="15356" width="55" style="1" customWidth="1"/>
    <col min="15357" max="15357" width="33.33203125" style="1" customWidth="1"/>
    <col min="15358" max="15358" width="16" style="1" customWidth="1"/>
    <col min="15359" max="15359" width="13.6640625" style="1" customWidth="1"/>
    <col min="15360" max="15611" width="9.109375" style="1"/>
    <col min="15612" max="15612" width="55" style="1" customWidth="1"/>
    <col min="15613" max="15613" width="33.33203125" style="1" customWidth="1"/>
    <col min="15614" max="15614" width="16" style="1" customWidth="1"/>
    <col min="15615" max="15615" width="13.6640625" style="1" customWidth="1"/>
    <col min="15616" max="15867" width="9.109375" style="1"/>
    <col min="15868" max="15868" width="55" style="1" customWidth="1"/>
    <col min="15869" max="15869" width="33.33203125" style="1" customWidth="1"/>
    <col min="15870" max="15870" width="16" style="1" customWidth="1"/>
    <col min="15871" max="15871" width="13.6640625" style="1" customWidth="1"/>
    <col min="15872" max="16123" width="9.109375" style="1"/>
    <col min="16124" max="16124" width="55" style="1" customWidth="1"/>
    <col min="16125" max="16125" width="33.33203125" style="1" customWidth="1"/>
    <col min="16126" max="16126" width="16" style="1" customWidth="1"/>
    <col min="16127" max="16127" width="13.6640625" style="1" customWidth="1"/>
    <col min="16128" max="16384" width="9.109375" style="1"/>
  </cols>
  <sheetData>
    <row r="1" spans="1:4" ht="13.8">
      <c r="B1" s="154"/>
      <c r="C1" s="352"/>
      <c r="D1" s="352"/>
    </row>
    <row r="2" spans="1:4" ht="13.8">
      <c r="B2" s="154"/>
      <c r="C2" s="352"/>
      <c r="D2" s="352"/>
    </row>
    <row r="3" spans="1:4" ht="73.5" customHeight="1">
      <c r="B3" s="154"/>
      <c r="C3" s="353"/>
      <c r="D3" s="353"/>
    </row>
    <row r="4" spans="1:4" ht="13.8">
      <c r="B4" s="154"/>
      <c r="C4" s="128"/>
      <c r="D4" s="182"/>
    </row>
    <row r="5" spans="1:4" ht="13.8">
      <c r="B5" s="154"/>
      <c r="C5" s="128"/>
      <c r="D5" s="182"/>
    </row>
    <row r="6" spans="1:4" ht="13.8">
      <c r="B6" s="154"/>
      <c r="C6" s="128" t="s">
        <v>266</v>
      </c>
      <c r="D6" s="182"/>
    </row>
    <row r="7" spans="1:4" ht="13.8">
      <c r="B7" s="154"/>
      <c r="C7" s="128" t="s">
        <v>261</v>
      </c>
      <c r="D7" s="182"/>
    </row>
    <row r="8" spans="1:4" ht="13.8">
      <c r="B8" s="154"/>
      <c r="C8" s="292" t="s">
        <v>808</v>
      </c>
      <c r="D8" s="182"/>
    </row>
    <row r="9" spans="1:4" ht="13.8">
      <c r="B9" s="154"/>
      <c r="C9" s="128" t="s">
        <v>263</v>
      </c>
      <c r="D9" s="182"/>
    </row>
    <row r="10" spans="1:4" ht="15.75" customHeight="1">
      <c r="B10" s="154"/>
      <c r="C10" s="359" t="s">
        <v>807</v>
      </c>
      <c r="D10" s="359"/>
    </row>
    <row r="11" spans="1:4" ht="18" customHeight="1">
      <c r="B11" s="154"/>
      <c r="C11" s="195" t="s">
        <v>274</v>
      </c>
      <c r="D11" s="182"/>
    </row>
    <row r="12" spans="1:4" ht="13.8">
      <c r="B12" s="154"/>
    </row>
    <row r="13" spans="1:4" ht="40.950000000000003" customHeight="1">
      <c r="A13" s="349" t="s">
        <v>258</v>
      </c>
      <c r="B13" s="349"/>
      <c r="C13" s="349"/>
      <c r="D13" s="349"/>
    </row>
    <row r="14" spans="1:4" ht="13.8">
      <c r="B14" s="358"/>
      <c r="C14" s="358"/>
      <c r="D14" s="178" t="s">
        <v>209</v>
      </c>
    </row>
    <row r="15" spans="1:4" ht="15" customHeight="1">
      <c r="A15" s="354" t="s">
        <v>1</v>
      </c>
      <c r="B15" s="354" t="s">
        <v>151</v>
      </c>
      <c r="C15" s="356" t="s">
        <v>259</v>
      </c>
      <c r="D15" s="356" t="s">
        <v>260</v>
      </c>
    </row>
    <row r="16" spans="1:4" ht="9.75" customHeight="1">
      <c r="A16" s="355"/>
      <c r="B16" s="355"/>
      <c r="C16" s="357"/>
      <c r="D16" s="357"/>
    </row>
    <row r="17" spans="1:4" ht="15.6">
      <c r="A17" s="179" t="s">
        <v>212</v>
      </c>
      <c r="B17" s="180" t="s">
        <v>213</v>
      </c>
      <c r="C17" s="181">
        <f>C18+C21+C26+C35</f>
        <v>6373.1431999999995</v>
      </c>
      <c r="D17" s="181">
        <f>D18+D21+D26</f>
        <v>0</v>
      </c>
    </row>
    <row r="18" spans="1:4" ht="31.2">
      <c r="A18" s="156" t="s">
        <v>214</v>
      </c>
      <c r="B18" s="157" t="s">
        <v>215</v>
      </c>
      <c r="C18" s="158">
        <f>C19</f>
        <v>8096.0502399999996</v>
      </c>
      <c r="D18" s="158">
        <f>D19</f>
        <v>3445.8140800000001</v>
      </c>
    </row>
    <row r="19" spans="1:4" ht="31.2">
      <c r="A19" s="159" t="s">
        <v>216</v>
      </c>
      <c r="B19" s="160" t="s">
        <v>217</v>
      </c>
      <c r="C19" s="161">
        <f>C20</f>
        <v>8096.0502399999996</v>
      </c>
      <c r="D19" s="161">
        <f>D20</f>
        <v>3445.8140800000001</v>
      </c>
    </row>
    <row r="20" spans="1:4" ht="31.2">
      <c r="A20" s="162" t="s">
        <v>218</v>
      </c>
      <c r="B20" s="160" t="s">
        <v>219</v>
      </c>
      <c r="C20" s="161">
        <v>8096.0502399999996</v>
      </c>
      <c r="D20" s="161">
        <v>3445.8140800000001</v>
      </c>
    </row>
    <row r="21" spans="1:4" ht="31.2">
      <c r="A21" s="156" t="s">
        <v>220</v>
      </c>
      <c r="B21" s="157" t="s">
        <v>221</v>
      </c>
      <c r="C21" s="158">
        <f>C22+C24</f>
        <v>-1722.9070400000001</v>
      </c>
      <c r="D21" s="158">
        <f>D22+D24</f>
        <v>-3445.8140800000001</v>
      </c>
    </row>
    <row r="22" spans="1:4" ht="31.2">
      <c r="A22" s="162" t="s">
        <v>222</v>
      </c>
      <c r="B22" s="163" t="s">
        <v>223</v>
      </c>
      <c r="C22" s="161">
        <v>0</v>
      </c>
      <c r="D22" s="161">
        <v>0</v>
      </c>
    </row>
    <row r="23" spans="1:4" ht="46.8">
      <c r="A23" s="162" t="s">
        <v>224</v>
      </c>
      <c r="B23" s="163" t="s">
        <v>225</v>
      </c>
      <c r="C23" s="161">
        <v>0</v>
      </c>
      <c r="D23" s="161">
        <v>0</v>
      </c>
    </row>
    <row r="24" spans="1:4" ht="46.8">
      <c r="A24" s="159" t="s">
        <v>226</v>
      </c>
      <c r="B24" s="160" t="s">
        <v>227</v>
      </c>
      <c r="C24" s="164">
        <f>C25</f>
        <v>-1722.9070400000001</v>
      </c>
      <c r="D24" s="164">
        <f>D25</f>
        <v>-3445.8140800000001</v>
      </c>
    </row>
    <row r="25" spans="1:4" ht="46.8">
      <c r="A25" s="159" t="s">
        <v>228</v>
      </c>
      <c r="B25" s="160" t="s">
        <v>229</v>
      </c>
      <c r="C25" s="164">
        <v>-1722.9070400000001</v>
      </c>
      <c r="D25" s="164">
        <v>-3445.8140800000001</v>
      </c>
    </row>
    <row r="26" spans="1:4" ht="31.2">
      <c r="A26" s="156" t="s">
        <v>230</v>
      </c>
      <c r="B26" s="157" t="s">
        <v>231</v>
      </c>
      <c r="C26" s="165">
        <f>C27+C31</f>
        <v>0</v>
      </c>
      <c r="D26" s="165">
        <f>D27+D31</f>
        <v>0</v>
      </c>
    </row>
    <row r="27" spans="1:4" ht="15.6">
      <c r="A27" s="159" t="s">
        <v>232</v>
      </c>
      <c r="B27" s="160" t="s">
        <v>233</v>
      </c>
      <c r="C27" s="164">
        <f t="shared" ref="C27:D29" si="0">C28</f>
        <v>-957941.52003999997</v>
      </c>
      <c r="D27" s="164">
        <f t="shared" si="0"/>
        <v>-932825.73088000005</v>
      </c>
    </row>
    <row r="28" spans="1:4" ht="15.6">
      <c r="A28" s="159" t="s">
        <v>234</v>
      </c>
      <c r="B28" s="160" t="s">
        <v>235</v>
      </c>
      <c r="C28" s="161">
        <f t="shared" si="0"/>
        <v>-957941.52003999997</v>
      </c>
      <c r="D28" s="161">
        <f t="shared" si="0"/>
        <v>-932825.73088000005</v>
      </c>
    </row>
    <row r="29" spans="1:4" ht="15.6">
      <c r="A29" s="159" t="s">
        <v>236</v>
      </c>
      <c r="B29" s="160" t="s">
        <v>237</v>
      </c>
      <c r="C29" s="161">
        <f t="shared" si="0"/>
        <v>-957941.52003999997</v>
      </c>
      <c r="D29" s="161">
        <f t="shared" si="0"/>
        <v>-932825.73088000005</v>
      </c>
    </row>
    <row r="30" spans="1:4" ht="31.2">
      <c r="A30" s="159" t="s">
        <v>238</v>
      </c>
      <c r="B30" s="160" t="s">
        <v>239</v>
      </c>
      <c r="C30" s="161">
        <f>-949845.4698-8096.05024</f>
        <v>-957941.52003999997</v>
      </c>
      <c r="D30" s="161">
        <f>-929379.9168-3445.81408</f>
        <v>-932825.73088000005</v>
      </c>
    </row>
    <row r="31" spans="1:4" ht="15.6">
      <c r="A31" s="159" t="s">
        <v>240</v>
      </c>
      <c r="B31" s="160" t="s">
        <v>241</v>
      </c>
      <c r="C31" s="161">
        <f t="shared" ref="C31:D33" si="1">C32</f>
        <v>957941.52003999997</v>
      </c>
      <c r="D31" s="161">
        <f t="shared" si="1"/>
        <v>932825.73088000005</v>
      </c>
    </row>
    <row r="32" spans="1:4" ht="15.6">
      <c r="A32" s="166" t="s">
        <v>242</v>
      </c>
      <c r="B32" s="167" t="s">
        <v>243</v>
      </c>
      <c r="C32" s="168">
        <f t="shared" si="1"/>
        <v>957941.52003999997</v>
      </c>
      <c r="D32" s="168">
        <f t="shared" si="1"/>
        <v>932825.73088000005</v>
      </c>
    </row>
    <row r="33" spans="1:4" ht="15.6">
      <c r="A33" s="166" t="s">
        <v>244</v>
      </c>
      <c r="B33" s="169" t="s">
        <v>245</v>
      </c>
      <c r="C33" s="196">
        <f t="shared" si="1"/>
        <v>957941.52003999997</v>
      </c>
      <c r="D33" s="196">
        <f t="shared" si="1"/>
        <v>932825.73088000005</v>
      </c>
    </row>
    <row r="34" spans="1:4" ht="31.2">
      <c r="A34" s="197" t="s">
        <v>246</v>
      </c>
      <c r="B34" s="198" t="s">
        <v>247</v>
      </c>
      <c r="C34" s="170">
        <f>956218.613+1722.90704</f>
        <v>957941.52003999997</v>
      </c>
      <c r="D34" s="170">
        <f>929379.9168+3445.81408</f>
        <v>932825.73088000005</v>
      </c>
    </row>
    <row r="35" spans="1:4" ht="31.2" hidden="1">
      <c r="A35" s="171" t="s">
        <v>248</v>
      </c>
      <c r="B35" s="172" t="s">
        <v>249</v>
      </c>
      <c r="C35" s="173">
        <f>C36</f>
        <v>0</v>
      </c>
      <c r="D35" s="173">
        <v>0</v>
      </c>
    </row>
    <row r="36" spans="1:4" ht="31.2" hidden="1">
      <c r="A36" s="171" t="s">
        <v>250</v>
      </c>
      <c r="B36" s="172" t="s">
        <v>251</v>
      </c>
      <c r="C36" s="173">
        <f>C37</f>
        <v>0</v>
      </c>
      <c r="D36" s="173">
        <v>0</v>
      </c>
    </row>
    <row r="37" spans="1:4" ht="31.2" hidden="1">
      <c r="A37" s="174" t="s">
        <v>252</v>
      </c>
      <c r="B37" s="172" t="s">
        <v>253</v>
      </c>
      <c r="C37" s="173">
        <f>C38</f>
        <v>0</v>
      </c>
      <c r="D37" s="173">
        <v>0</v>
      </c>
    </row>
    <row r="38" spans="1:4" ht="46.8" hidden="1">
      <c r="A38" s="174" t="s">
        <v>254</v>
      </c>
      <c r="B38" s="172" t="s">
        <v>255</v>
      </c>
      <c r="C38" s="173">
        <f>C39</f>
        <v>0</v>
      </c>
      <c r="D38" s="173">
        <v>0</v>
      </c>
    </row>
    <row r="39" spans="1:4" ht="46.8" hidden="1">
      <c r="A39" s="174" t="s">
        <v>256</v>
      </c>
      <c r="B39" s="172" t="s">
        <v>257</v>
      </c>
      <c r="C39" s="173">
        <v>0</v>
      </c>
      <c r="D39" s="173">
        <v>0</v>
      </c>
    </row>
    <row r="40" spans="1:4" ht="18" customHeight="1"/>
    <row r="41" spans="1:4" ht="18" customHeight="1"/>
    <row r="42" spans="1:4" ht="18" customHeight="1"/>
    <row r="43" spans="1:4" ht="15.6">
      <c r="A43" s="175" t="s">
        <v>2</v>
      </c>
      <c r="D43" s="176" t="s">
        <v>0</v>
      </c>
    </row>
  </sheetData>
  <mergeCells count="10">
    <mergeCell ref="A15:A16"/>
    <mergeCell ref="B15:B16"/>
    <mergeCell ref="C15:C16"/>
    <mergeCell ref="D15:D16"/>
    <mergeCell ref="C1:D1"/>
    <mergeCell ref="C2:D2"/>
    <mergeCell ref="C3:D3"/>
    <mergeCell ref="A13:D13"/>
    <mergeCell ref="B14:C14"/>
    <mergeCell ref="C10:D10"/>
  </mergeCells>
  <pageMargins left="0.78740157480314965" right="0.39370078740157483" top="0.78740157480314965" bottom="0.39370078740157483" header="0.51181102362204722" footer="0"/>
  <pageSetup paperSize="9" scale="60" orientation="portrait" r:id="rId1"/>
  <headerFooter differentFirst="1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5:G127"/>
  <sheetViews>
    <sheetView workbookViewId="0">
      <selection activeCell="B72" sqref="B72"/>
    </sheetView>
  </sheetViews>
  <sheetFormatPr defaultColWidth="9.109375" defaultRowHeight="13.2"/>
  <cols>
    <col min="1" max="1" width="67.33203125" style="103" customWidth="1"/>
    <col min="2" max="2" width="29.44140625" style="1" customWidth="1"/>
    <col min="3" max="4" width="16.6640625" style="4" customWidth="1"/>
    <col min="5" max="5" width="9.109375" style="1"/>
    <col min="6" max="6" width="11.109375" style="1" bestFit="1" customWidth="1"/>
    <col min="7" max="7" width="12.109375" style="1" bestFit="1" customWidth="1"/>
    <col min="8" max="256" width="9.109375" style="1"/>
    <col min="257" max="257" width="67.33203125" style="1" customWidth="1"/>
    <col min="258" max="258" width="29.44140625" style="1" customWidth="1"/>
    <col min="259" max="260" width="16.6640625" style="1" customWidth="1"/>
    <col min="261" max="512" width="9.109375" style="1"/>
    <col min="513" max="513" width="67.33203125" style="1" customWidth="1"/>
    <col min="514" max="514" width="29.44140625" style="1" customWidth="1"/>
    <col min="515" max="516" width="16.6640625" style="1" customWidth="1"/>
    <col min="517" max="768" width="9.109375" style="1"/>
    <col min="769" max="769" width="67.33203125" style="1" customWidth="1"/>
    <col min="770" max="770" width="29.44140625" style="1" customWidth="1"/>
    <col min="771" max="772" width="16.6640625" style="1" customWidth="1"/>
    <col min="773" max="1024" width="9.109375" style="1"/>
    <col min="1025" max="1025" width="67.33203125" style="1" customWidth="1"/>
    <col min="1026" max="1026" width="29.44140625" style="1" customWidth="1"/>
    <col min="1027" max="1028" width="16.6640625" style="1" customWidth="1"/>
    <col min="1029" max="1280" width="9.109375" style="1"/>
    <col min="1281" max="1281" width="67.33203125" style="1" customWidth="1"/>
    <col min="1282" max="1282" width="29.44140625" style="1" customWidth="1"/>
    <col min="1283" max="1284" width="16.6640625" style="1" customWidth="1"/>
    <col min="1285" max="1536" width="9.109375" style="1"/>
    <col min="1537" max="1537" width="67.33203125" style="1" customWidth="1"/>
    <col min="1538" max="1538" width="29.44140625" style="1" customWidth="1"/>
    <col min="1539" max="1540" width="16.6640625" style="1" customWidth="1"/>
    <col min="1541" max="1792" width="9.109375" style="1"/>
    <col min="1793" max="1793" width="67.33203125" style="1" customWidth="1"/>
    <col min="1794" max="1794" width="29.44140625" style="1" customWidth="1"/>
    <col min="1795" max="1796" width="16.6640625" style="1" customWidth="1"/>
    <col min="1797" max="2048" width="9.109375" style="1"/>
    <col min="2049" max="2049" width="67.33203125" style="1" customWidth="1"/>
    <col min="2050" max="2050" width="29.44140625" style="1" customWidth="1"/>
    <col min="2051" max="2052" width="16.6640625" style="1" customWidth="1"/>
    <col min="2053" max="2304" width="9.109375" style="1"/>
    <col min="2305" max="2305" width="67.33203125" style="1" customWidth="1"/>
    <col min="2306" max="2306" width="29.44140625" style="1" customWidth="1"/>
    <col min="2307" max="2308" width="16.6640625" style="1" customWidth="1"/>
    <col min="2309" max="2560" width="9.109375" style="1"/>
    <col min="2561" max="2561" width="67.33203125" style="1" customWidth="1"/>
    <col min="2562" max="2562" width="29.44140625" style="1" customWidth="1"/>
    <col min="2563" max="2564" width="16.6640625" style="1" customWidth="1"/>
    <col min="2565" max="2816" width="9.109375" style="1"/>
    <col min="2817" max="2817" width="67.33203125" style="1" customWidth="1"/>
    <col min="2818" max="2818" width="29.44140625" style="1" customWidth="1"/>
    <col min="2819" max="2820" width="16.6640625" style="1" customWidth="1"/>
    <col min="2821" max="3072" width="9.109375" style="1"/>
    <col min="3073" max="3073" width="67.33203125" style="1" customWidth="1"/>
    <col min="3074" max="3074" width="29.44140625" style="1" customWidth="1"/>
    <col min="3075" max="3076" width="16.6640625" style="1" customWidth="1"/>
    <col min="3077" max="3328" width="9.109375" style="1"/>
    <col min="3329" max="3329" width="67.33203125" style="1" customWidth="1"/>
    <col min="3330" max="3330" width="29.44140625" style="1" customWidth="1"/>
    <col min="3331" max="3332" width="16.6640625" style="1" customWidth="1"/>
    <col min="3333" max="3584" width="9.109375" style="1"/>
    <col min="3585" max="3585" width="67.33203125" style="1" customWidth="1"/>
    <col min="3586" max="3586" width="29.44140625" style="1" customWidth="1"/>
    <col min="3587" max="3588" width="16.6640625" style="1" customWidth="1"/>
    <col min="3589" max="3840" width="9.109375" style="1"/>
    <col min="3841" max="3841" width="67.33203125" style="1" customWidth="1"/>
    <col min="3842" max="3842" width="29.44140625" style="1" customWidth="1"/>
    <col min="3843" max="3844" width="16.6640625" style="1" customWidth="1"/>
    <col min="3845" max="4096" width="9.109375" style="1"/>
    <col min="4097" max="4097" width="67.33203125" style="1" customWidth="1"/>
    <col min="4098" max="4098" width="29.44140625" style="1" customWidth="1"/>
    <col min="4099" max="4100" width="16.6640625" style="1" customWidth="1"/>
    <col min="4101" max="4352" width="9.109375" style="1"/>
    <col min="4353" max="4353" width="67.33203125" style="1" customWidth="1"/>
    <col min="4354" max="4354" width="29.44140625" style="1" customWidth="1"/>
    <col min="4355" max="4356" width="16.6640625" style="1" customWidth="1"/>
    <col min="4357" max="4608" width="9.109375" style="1"/>
    <col min="4609" max="4609" width="67.33203125" style="1" customWidth="1"/>
    <col min="4610" max="4610" width="29.44140625" style="1" customWidth="1"/>
    <col min="4611" max="4612" width="16.6640625" style="1" customWidth="1"/>
    <col min="4613" max="4864" width="9.109375" style="1"/>
    <col min="4865" max="4865" width="67.33203125" style="1" customWidth="1"/>
    <col min="4866" max="4866" width="29.44140625" style="1" customWidth="1"/>
    <col min="4867" max="4868" width="16.6640625" style="1" customWidth="1"/>
    <col min="4869" max="5120" width="9.109375" style="1"/>
    <col min="5121" max="5121" width="67.33203125" style="1" customWidth="1"/>
    <col min="5122" max="5122" width="29.44140625" style="1" customWidth="1"/>
    <col min="5123" max="5124" width="16.6640625" style="1" customWidth="1"/>
    <col min="5125" max="5376" width="9.109375" style="1"/>
    <col min="5377" max="5377" width="67.33203125" style="1" customWidth="1"/>
    <col min="5378" max="5378" width="29.44140625" style="1" customWidth="1"/>
    <col min="5379" max="5380" width="16.6640625" style="1" customWidth="1"/>
    <col min="5381" max="5632" width="9.109375" style="1"/>
    <col min="5633" max="5633" width="67.33203125" style="1" customWidth="1"/>
    <col min="5634" max="5634" width="29.44140625" style="1" customWidth="1"/>
    <col min="5635" max="5636" width="16.6640625" style="1" customWidth="1"/>
    <col min="5637" max="5888" width="9.109375" style="1"/>
    <col min="5889" max="5889" width="67.33203125" style="1" customWidth="1"/>
    <col min="5890" max="5890" width="29.44140625" style="1" customWidth="1"/>
    <col min="5891" max="5892" width="16.6640625" style="1" customWidth="1"/>
    <col min="5893" max="6144" width="9.109375" style="1"/>
    <col min="6145" max="6145" width="67.33203125" style="1" customWidth="1"/>
    <col min="6146" max="6146" width="29.44140625" style="1" customWidth="1"/>
    <col min="6147" max="6148" width="16.6640625" style="1" customWidth="1"/>
    <col min="6149" max="6400" width="9.109375" style="1"/>
    <col min="6401" max="6401" width="67.33203125" style="1" customWidth="1"/>
    <col min="6402" max="6402" width="29.44140625" style="1" customWidth="1"/>
    <col min="6403" max="6404" width="16.6640625" style="1" customWidth="1"/>
    <col min="6405" max="6656" width="9.109375" style="1"/>
    <col min="6657" max="6657" width="67.33203125" style="1" customWidth="1"/>
    <col min="6658" max="6658" width="29.44140625" style="1" customWidth="1"/>
    <col min="6659" max="6660" width="16.6640625" style="1" customWidth="1"/>
    <col min="6661" max="6912" width="9.109375" style="1"/>
    <col min="6913" max="6913" width="67.33203125" style="1" customWidth="1"/>
    <col min="6914" max="6914" width="29.44140625" style="1" customWidth="1"/>
    <col min="6915" max="6916" width="16.6640625" style="1" customWidth="1"/>
    <col min="6917" max="7168" width="9.109375" style="1"/>
    <col min="7169" max="7169" width="67.33203125" style="1" customWidth="1"/>
    <col min="7170" max="7170" width="29.44140625" style="1" customWidth="1"/>
    <col min="7171" max="7172" width="16.6640625" style="1" customWidth="1"/>
    <col min="7173" max="7424" width="9.109375" style="1"/>
    <col min="7425" max="7425" width="67.33203125" style="1" customWidth="1"/>
    <col min="7426" max="7426" width="29.44140625" style="1" customWidth="1"/>
    <col min="7427" max="7428" width="16.6640625" style="1" customWidth="1"/>
    <col min="7429" max="7680" width="9.109375" style="1"/>
    <col min="7681" max="7681" width="67.33203125" style="1" customWidth="1"/>
    <col min="7682" max="7682" width="29.44140625" style="1" customWidth="1"/>
    <col min="7683" max="7684" width="16.6640625" style="1" customWidth="1"/>
    <col min="7685" max="7936" width="9.109375" style="1"/>
    <col min="7937" max="7937" width="67.33203125" style="1" customWidth="1"/>
    <col min="7938" max="7938" width="29.44140625" style="1" customWidth="1"/>
    <col min="7939" max="7940" width="16.6640625" style="1" customWidth="1"/>
    <col min="7941" max="8192" width="9.109375" style="1"/>
    <col min="8193" max="8193" width="67.33203125" style="1" customWidth="1"/>
    <col min="8194" max="8194" width="29.44140625" style="1" customWidth="1"/>
    <col min="8195" max="8196" width="16.6640625" style="1" customWidth="1"/>
    <col min="8197" max="8448" width="9.109375" style="1"/>
    <col min="8449" max="8449" width="67.33203125" style="1" customWidth="1"/>
    <col min="8450" max="8450" width="29.44140625" style="1" customWidth="1"/>
    <col min="8451" max="8452" width="16.6640625" style="1" customWidth="1"/>
    <col min="8453" max="8704" width="9.109375" style="1"/>
    <col min="8705" max="8705" width="67.33203125" style="1" customWidth="1"/>
    <col min="8706" max="8706" width="29.44140625" style="1" customWidth="1"/>
    <col min="8707" max="8708" width="16.6640625" style="1" customWidth="1"/>
    <col min="8709" max="8960" width="9.109375" style="1"/>
    <col min="8961" max="8961" width="67.33203125" style="1" customWidth="1"/>
    <col min="8962" max="8962" width="29.44140625" style="1" customWidth="1"/>
    <col min="8963" max="8964" width="16.6640625" style="1" customWidth="1"/>
    <col min="8965" max="9216" width="9.109375" style="1"/>
    <col min="9217" max="9217" width="67.33203125" style="1" customWidth="1"/>
    <col min="9218" max="9218" width="29.44140625" style="1" customWidth="1"/>
    <col min="9219" max="9220" width="16.6640625" style="1" customWidth="1"/>
    <col min="9221" max="9472" width="9.109375" style="1"/>
    <col min="9473" max="9473" width="67.33203125" style="1" customWidth="1"/>
    <col min="9474" max="9474" width="29.44140625" style="1" customWidth="1"/>
    <col min="9475" max="9476" width="16.6640625" style="1" customWidth="1"/>
    <col min="9477" max="9728" width="9.109375" style="1"/>
    <col min="9729" max="9729" width="67.33203125" style="1" customWidth="1"/>
    <col min="9730" max="9730" width="29.44140625" style="1" customWidth="1"/>
    <col min="9731" max="9732" width="16.6640625" style="1" customWidth="1"/>
    <col min="9733" max="9984" width="9.109375" style="1"/>
    <col min="9985" max="9985" width="67.33203125" style="1" customWidth="1"/>
    <col min="9986" max="9986" width="29.44140625" style="1" customWidth="1"/>
    <col min="9987" max="9988" width="16.6640625" style="1" customWidth="1"/>
    <col min="9989" max="10240" width="9.109375" style="1"/>
    <col min="10241" max="10241" width="67.33203125" style="1" customWidth="1"/>
    <col min="10242" max="10242" width="29.44140625" style="1" customWidth="1"/>
    <col min="10243" max="10244" width="16.6640625" style="1" customWidth="1"/>
    <col min="10245" max="10496" width="9.109375" style="1"/>
    <col min="10497" max="10497" width="67.33203125" style="1" customWidth="1"/>
    <col min="10498" max="10498" width="29.44140625" style="1" customWidth="1"/>
    <col min="10499" max="10500" width="16.6640625" style="1" customWidth="1"/>
    <col min="10501" max="10752" width="9.109375" style="1"/>
    <col min="10753" max="10753" width="67.33203125" style="1" customWidth="1"/>
    <col min="10754" max="10754" width="29.44140625" style="1" customWidth="1"/>
    <col min="10755" max="10756" width="16.6640625" style="1" customWidth="1"/>
    <col min="10757" max="11008" width="9.109375" style="1"/>
    <col min="11009" max="11009" width="67.33203125" style="1" customWidth="1"/>
    <col min="11010" max="11010" width="29.44140625" style="1" customWidth="1"/>
    <col min="11011" max="11012" width="16.6640625" style="1" customWidth="1"/>
    <col min="11013" max="11264" width="9.109375" style="1"/>
    <col min="11265" max="11265" width="67.33203125" style="1" customWidth="1"/>
    <col min="11266" max="11266" width="29.44140625" style="1" customWidth="1"/>
    <col min="11267" max="11268" width="16.6640625" style="1" customWidth="1"/>
    <col min="11269" max="11520" width="9.109375" style="1"/>
    <col min="11521" max="11521" width="67.33203125" style="1" customWidth="1"/>
    <col min="11522" max="11522" width="29.44140625" style="1" customWidth="1"/>
    <col min="11523" max="11524" width="16.6640625" style="1" customWidth="1"/>
    <col min="11525" max="11776" width="9.109375" style="1"/>
    <col min="11777" max="11777" width="67.33203125" style="1" customWidth="1"/>
    <col min="11778" max="11778" width="29.44140625" style="1" customWidth="1"/>
    <col min="11779" max="11780" width="16.6640625" style="1" customWidth="1"/>
    <col min="11781" max="12032" width="9.109375" style="1"/>
    <col min="12033" max="12033" width="67.33203125" style="1" customWidth="1"/>
    <col min="12034" max="12034" width="29.44140625" style="1" customWidth="1"/>
    <col min="12035" max="12036" width="16.6640625" style="1" customWidth="1"/>
    <col min="12037" max="12288" width="9.109375" style="1"/>
    <col min="12289" max="12289" width="67.33203125" style="1" customWidth="1"/>
    <col min="12290" max="12290" width="29.44140625" style="1" customWidth="1"/>
    <col min="12291" max="12292" width="16.6640625" style="1" customWidth="1"/>
    <col min="12293" max="12544" width="9.109375" style="1"/>
    <col min="12545" max="12545" width="67.33203125" style="1" customWidth="1"/>
    <col min="12546" max="12546" width="29.44140625" style="1" customWidth="1"/>
    <col min="12547" max="12548" width="16.6640625" style="1" customWidth="1"/>
    <col min="12549" max="12800" width="9.109375" style="1"/>
    <col min="12801" max="12801" width="67.33203125" style="1" customWidth="1"/>
    <col min="12802" max="12802" width="29.44140625" style="1" customWidth="1"/>
    <col min="12803" max="12804" width="16.6640625" style="1" customWidth="1"/>
    <col min="12805" max="13056" width="9.109375" style="1"/>
    <col min="13057" max="13057" width="67.33203125" style="1" customWidth="1"/>
    <col min="13058" max="13058" width="29.44140625" style="1" customWidth="1"/>
    <col min="13059" max="13060" width="16.6640625" style="1" customWidth="1"/>
    <col min="13061" max="13312" width="9.109375" style="1"/>
    <col min="13313" max="13313" width="67.33203125" style="1" customWidth="1"/>
    <col min="13314" max="13314" width="29.44140625" style="1" customWidth="1"/>
    <col min="13315" max="13316" width="16.6640625" style="1" customWidth="1"/>
    <col min="13317" max="13568" width="9.109375" style="1"/>
    <col min="13569" max="13569" width="67.33203125" style="1" customWidth="1"/>
    <col min="13570" max="13570" width="29.44140625" style="1" customWidth="1"/>
    <col min="13571" max="13572" width="16.6640625" style="1" customWidth="1"/>
    <col min="13573" max="13824" width="9.109375" style="1"/>
    <col min="13825" max="13825" width="67.33203125" style="1" customWidth="1"/>
    <col min="13826" max="13826" width="29.44140625" style="1" customWidth="1"/>
    <col min="13827" max="13828" width="16.6640625" style="1" customWidth="1"/>
    <col min="13829" max="14080" width="9.109375" style="1"/>
    <col min="14081" max="14081" width="67.33203125" style="1" customWidth="1"/>
    <col min="14082" max="14082" width="29.44140625" style="1" customWidth="1"/>
    <col min="14083" max="14084" width="16.6640625" style="1" customWidth="1"/>
    <col min="14085" max="14336" width="9.109375" style="1"/>
    <col min="14337" max="14337" width="67.33203125" style="1" customWidth="1"/>
    <col min="14338" max="14338" width="29.44140625" style="1" customWidth="1"/>
    <col min="14339" max="14340" width="16.6640625" style="1" customWidth="1"/>
    <col min="14341" max="14592" width="9.109375" style="1"/>
    <col min="14593" max="14593" width="67.33203125" style="1" customWidth="1"/>
    <col min="14594" max="14594" width="29.44140625" style="1" customWidth="1"/>
    <col min="14595" max="14596" width="16.6640625" style="1" customWidth="1"/>
    <col min="14597" max="14848" width="9.109375" style="1"/>
    <col min="14849" max="14849" width="67.33203125" style="1" customWidth="1"/>
    <col min="14850" max="14850" width="29.44140625" style="1" customWidth="1"/>
    <col min="14851" max="14852" width="16.6640625" style="1" customWidth="1"/>
    <col min="14853" max="15104" width="9.109375" style="1"/>
    <col min="15105" max="15105" width="67.33203125" style="1" customWidth="1"/>
    <col min="15106" max="15106" width="29.44140625" style="1" customWidth="1"/>
    <col min="15107" max="15108" width="16.6640625" style="1" customWidth="1"/>
    <col min="15109" max="15360" width="9.109375" style="1"/>
    <col min="15361" max="15361" width="67.33203125" style="1" customWidth="1"/>
    <col min="15362" max="15362" width="29.44140625" style="1" customWidth="1"/>
    <col min="15363" max="15364" width="16.6640625" style="1" customWidth="1"/>
    <col min="15365" max="15616" width="9.109375" style="1"/>
    <col min="15617" max="15617" width="67.33203125" style="1" customWidth="1"/>
    <col min="15618" max="15618" width="29.44140625" style="1" customWidth="1"/>
    <col min="15619" max="15620" width="16.6640625" style="1" customWidth="1"/>
    <col min="15621" max="15872" width="9.109375" style="1"/>
    <col min="15873" max="15873" width="67.33203125" style="1" customWidth="1"/>
    <col min="15874" max="15874" width="29.44140625" style="1" customWidth="1"/>
    <col min="15875" max="15876" width="16.6640625" style="1" customWidth="1"/>
    <col min="15877" max="16128" width="9.109375" style="1"/>
    <col min="16129" max="16129" width="67.33203125" style="1" customWidth="1"/>
    <col min="16130" max="16130" width="29.44140625" style="1" customWidth="1"/>
    <col min="16131" max="16132" width="16.6640625" style="1" customWidth="1"/>
    <col min="16133" max="16384" width="9.109375" style="1"/>
  </cols>
  <sheetData>
    <row r="15" spans="1:4" ht="22.5" customHeight="1">
      <c r="A15" s="52"/>
      <c r="B15" s="3"/>
    </row>
    <row r="16" spans="1:4" ht="38.25" customHeight="1">
      <c r="A16" s="293" t="s">
        <v>141</v>
      </c>
      <c r="B16" s="293"/>
      <c r="C16" s="293"/>
      <c r="D16" s="293"/>
    </row>
    <row r="17" spans="1:7" ht="15.6">
      <c r="A17" s="53"/>
      <c r="B17" s="6"/>
      <c r="C17" s="54"/>
      <c r="D17" s="7" t="s">
        <v>3</v>
      </c>
    </row>
    <row r="18" spans="1:7" ht="25.5" customHeight="1">
      <c r="A18" s="297" t="s">
        <v>1</v>
      </c>
      <c r="B18" s="298" t="s">
        <v>4</v>
      </c>
      <c r="C18" s="299" t="s">
        <v>75</v>
      </c>
      <c r="D18" s="299"/>
    </row>
    <row r="19" spans="1:7" ht="23.4" customHeight="1">
      <c r="A19" s="297"/>
      <c r="B19" s="298"/>
      <c r="C19" s="55">
        <v>2020</v>
      </c>
      <c r="D19" s="55">
        <v>2021</v>
      </c>
    </row>
    <row r="20" spans="1:7" ht="13.8">
      <c r="A20" s="10" t="s">
        <v>5</v>
      </c>
      <c r="B20" s="121" t="s">
        <v>6</v>
      </c>
      <c r="C20" s="183">
        <f>C21+C25+C29+C33+C35+C37+C40+C42+C49+C23+C31</f>
        <v>127515.16900000001</v>
      </c>
      <c r="D20" s="183">
        <f>D21+D25+D29+D33+D35+D37+D40+D42+D49+D23+D31</f>
        <v>134354.11599999998</v>
      </c>
      <c r="F20" s="126"/>
      <c r="G20" s="126"/>
    </row>
    <row r="21" spans="1:7" s="12" customFormat="1" ht="13.8">
      <c r="A21" s="10" t="s">
        <v>7</v>
      </c>
      <c r="B21" s="121" t="s">
        <v>8</v>
      </c>
      <c r="C21" s="183">
        <f>C22</f>
        <v>90367.8</v>
      </c>
      <c r="D21" s="183">
        <f>D22</f>
        <v>96422.399999999994</v>
      </c>
    </row>
    <row r="22" spans="1:7" ht="15" customHeight="1">
      <c r="A22" s="124" t="s">
        <v>9</v>
      </c>
      <c r="B22" s="22" t="s">
        <v>10</v>
      </c>
      <c r="C22" s="184">
        <v>90367.8</v>
      </c>
      <c r="D22" s="184">
        <v>96422.399999999994</v>
      </c>
    </row>
    <row r="23" spans="1:7" ht="30" customHeight="1">
      <c r="A23" s="18" t="s">
        <v>11</v>
      </c>
      <c r="B23" s="121" t="s">
        <v>12</v>
      </c>
      <c r="C23" s="183">
        <f>C24</f>
        <v>252.16</v>
      </c>
      <c r="D23" s="183">
        <f>D24</f>
        <v>349.33</v>
      </c>
    </row>
    <row r="24" spans="1:7" s="17" customFormat="1" ht="31.5" customHeight="1">
      <c r="A24" s="16" t="s">
        <v>13</v>
      </c>
      <c r="B24" s="19" t="s">
        <v>14</v>
      </c>
      <c r="C24" s="185">
        <v>252.16</v>
      </c>
      <c r="D24" s="187">
        <v>349.33</v>
      </c>
    </row>
    <row r="25" spans="1:7" ht="18" customHeight="1">
      <c r="A25" s="20" t="s">
        <v>15</v>
      </c>
      <c r="B25" s="121" t="s">
        <v>16</v>
      </c>
      <c r="C25" s="183">
        <f>C26+C27+C28</f>
        <v>9314.2999999999993</v>
      </c>
      <c r="D25" s="183">
        <f>D26+D27+D28</f>
        <v>9686.9</v>
      </c>
    </row>
    <row r="26" spans="1:7" ht="27.75" customHeight="1">
      <c r="A26" s="21" t="s">
        <v>17</v>
      </c>
      <c r="B26" s="22" t="s">
        <v>18</v>
      </c>
      <c r="C26" s="184">
        <v>3934.6</v>
      </c>
      <c r="D26" s="187">
        <v>4091.9</v>
      </c>
    </row>
    <row r="27" spans="1:7" ht="20.25" customHeight="1">
      <c r="A27" s="23" t="s">
        <v>19</v>
      </c>
      <c r="B27" s="24" t="s">
        <v>20</v>
      </c>
      <c r="C27" s="186">
        <v>4660.2</v>
      </c>
      <c r="D27" s="184">
        <v>4846.7</v>
      </c>
    </row>
    <row r="28" spans="1:7" ht="13.8">
      <c r="A28" s="25" t="s">
        <v>21</v>
      </c>
      <c r="B28" s="15" t="s">
        <v>22</v>
      </c>
      <c r="C28" s="187">
        <v>719.5</v>
      </c>
      <c r="D28" s="185">
        <v>748.3</v>
      </c>
    </row>
    <row r="29" spans="1:7" ht="15.75" customHeight="1">
      <c r="A29" s="26" t="s">
        <v>23</v>
      </c>
      <c r="B29" s="121" t="s">
        <v>24</v>
      </c>
      <c r="C29" s="183">
        <f>C30</f>
        <v>75.599999999999994</v>
      </c>
      <c r="D29" s="183">
        <f>D30</f>
        <v>78.599999999999994</v>
      </c>
    </row>
    <row r="30" spans="1:7" ht="33" customHeight="1">
      <c r="A30" s="25" t="s">
        <v>112</v>
      </c>
      <c r="B30" s="27" t="s">
        <v>111</v>
      </c>
      <c r="C30" s="187">
        <v>75.599999999999994</v>
      </c>
      <c r="D30" s="187">
        <v>78.599999999999994</v>
      </c>
    </row>
    <row r="31" spans="1:7" ht="42" customHeight="1">
      <c r="A31" s="30" t="s">
        <v>101</v>
      </c>
      <c r="B31" s="31" t="s">
        <v>102</v>
      </c>
      <c r="C31" s="188">
        <f>C32</f>
        <v>1</v>
      </c>
      <c r="D31" s="188">
        <f>D32</f>
        <v>1</v>
      </c>
    </row>
    <row r="32" spans="1:7" s="12" customFormat="1" ht="30.75" customHeight="1">
      <c r="A32" s="25" t="s">
        <v>114</v>
      </c>
      <c r="B32" s="27" t="s">
        <v>113</v>
      </c>
      <c r="C32" s="187">
        <v>1</v>
      </c>
      <c r="D32" s="184">
        <v>1</v>
      </c>
    </row>
    <row r="33" spans="1:4" s="12" customFormat="1" ht="42.75" customHeight="1">
      <c r="A33" s="26" t="s">
        <v>25</v>
      </c>
      <c r="B33" s="121" t="s">
        <v>26</v>
      </c>
      <c r="C33" s="183">
        <f>C34</f>
        <v>10399.373</v>
      </c>
      <c r="D33" s="183">
        <f>D34</f>
        <v>10755.865</v>
      </c>
    </row>
    <row r="34" spans="1:4" s="12" customFormat="1" ht="76.5" customHeight="1">
      <c r="A34" s="14" t="s">
        <v>27</v>
      </c>
      <c r="B34" s="15" t="s">
        <v>28</v>
      </c>
      <c r="C34" s="184">
        <v>10399.373</v>
      </c>
      <c r="D34" s="184">
        <v>10755.865</v>
      </c>
    </row>
    <row r="35" spans="1:4" s="12" customFormat="1" ht="29.25" customHeight="1">
      <c r="A35" s="30" t="s">
        <v>30</v>
      </c>
      <c r="B35" s="31" t="s">
        <v>31</v>
      </c>
      <c r="C35" s="183">
        <f>C36</f>
        <v>1618.65</v>
      </c>
      <c r="D35" s="183">
        <f>D36</f>
        <v>1618.65</v>
      </c>
    </row>
    <row r="36" spans="1:4" s="12" customFormat="1" ht="19.5" customHeight="1">
      <c r="A36" s="33" t="s">
        <v>32</v>
      </c>
      <c r="B36" s="27" t="s">
        <v>33</v>
      </c>
      <c r="C36" s="184">
        <v>1618.65</v>
      </c>
      <c r="D36" s="184">
        <v>1618.65</v>
      </c>
    </row>
    <row r="37" spans="1:4" s="28" customFormat="1" ht="30.75" customHeight="1">
      <c r="A37" s="26" t="s">
        <v>38</v>
      </c>
      <c r="B37" s="121" t="s">
        <v>39</v>
      </c>
      <c r="C37" s="183">
        <f>C38+C39</f>
        <v>14477.986000000001</v>
      </c>
      <c r="D37" s="183">
        <f>D38+D39</f>
        <v>14423.571</v>
      </c>
    </row>
    <row r="38" spans="1:4" s="28" customFormat="1" ht="15.75" customHeight="1">
      <c r="A38" s="14" t="s">
        <v>109</v>
      </c>
      <c r="B38" s="27" t="s">
        <v>40</v>
      </c>
      <c r="C38" s="184">
        <v>14425.886</v>
      </c>
      <c r="D38" s="187">
        <v>14371.471</v>
      </c>
    </row>
    <row r="39" spans="1:4" s="32" customFormat="1" ht="18" customHeight="1">
      <c r="A39" s="14" t="s">
        <v>110</v>
      </c>
      <c r="B39" s="27" t="s">
        <v>108</v>
      </c>
      <c r="C39" s="184">
        <v>52.1</v>
      </c>
      <c r="D39" s="184">
        <v>52.1</v>
      </c>
    </row>
    <row r="40" spans="1:4" s="28" customFormat="1" ht="30" customHeight="1">
      <c r="A40" s="26" t="s">
        <v>42</v>
      </c>
      <c r="B40" s="121" t="s">
        <v>43</v>
      </c>
      <c r="C40" s="183">
        <f>C41</f>
        <v>537</v>
      </c>
      <c r="D40" s="183">
        <f>D41</f>
        <v>542</v>
      </c>
    </row>
    <row r="41" spans="1:4" s="28" customFormat="1" ht="27.6">
      <c r="A41" s="34" t="s">
        <v>44</v>
      </c>
      <c r="B41" s="15" t="s">
        <v>45</v>
      </c>
      <c r="C41" s="184">
        <v>537</v>
      </c>
      <c r="D41" s="194">
        <v>542</v>
      </c>
    </row>
    <row r="42" spans="1:4" s="12" customFormat="1" ht="17.25" customHeight="1">
      <c r="A42" s="26" t="s">
        <v>47</v>
      </c>
      <c r="B42" s="121" t="s">
        <v>48</v>
      </c>
      <c r="C42" s="183">
        <f>SUM(C43:C48)</f>
        <v>471.3</v>
      </c>
      <c r="D42" s="183">
        <f>SUM(D43:D48)</f>
        <v>475.8</v>
      </c>
    </row>
    <row r="43" spans="1:4" ht="31.5" customHeight="1">
      <c r="A43" s="29" t="s">
        <v>49</v>
      </c>
      <c r="B43" s="15" t="s">
        <v>115</v>
      </c>
      <c r="C43" s="187">
        <v>38</v>
      </c>
      <c r="D43" s="184">
        <v>39.5</v>
      </c>
    </row>
    <row r="44" spans="1:4" ht="75.75" customHeight="1">
      <c r="A44" s="14" t="s">
        <v>50</v>
      </c>
      <c r="B44" s="15" t="s">
        <v>116</v>
      </c>
      <c r="C44" s="184">
        <v>150</v>
      </c>
      <c r="D44" s="187">
        <v>150</v>
      </c>
    </row>
    <row r="45" spans="1:4" ht="44.25" customHeight="1">
      <c r="A45" s="14" t="s">
        <v>51</v>
      </c>
      <c r="B45" s="15" t="s">
        <v>117</v>
      </c>
      <c r="C45" s="187">
        <v>33.299999999999997</v>
      </c>
      <c r="D45" s="187">
        <v>33.299999999999997</v>
      </c>
    </row>
    <row r="46" spans="1:4" ht="16.5" customHeight="1">
      <c r="A46" s="123" t="s">
        <v>52</v>
      </c>
      <c r="B46" s="27" t="s">
        <v>118</v>
      </c>
      <c r="C46" s="187">
        <v>5</v>
      </c>
      <c r="D46" s="187">
        <v>5</v>
      </c>
    </row>
    <row r="47" spans="1:4" ht="44.25" customHeight="1">
      <c r="A47" s="37" t="s">
        <v>53</v>
      </c>
      <c r="B47" s="27" t="s">
        <v>120</v>
      </c>
      <c r="C47" s="187">
        <v>35</v>
      </c>
      <c r="D47" s="187">
        <v>35</v>
      </c>
    </row>
    <row r="48" spans="1:4" ht="32.25" customHeight="1">
      <c r="A48" s="37" t="s">
        <v>121</v>
      </c>
      <c r="B48" s="15" t="s">
        <v>119</v>
      </c>
      <c r="C48" s="184">
        <v>210</v>
      </c>
      <c r="D48" s="184">
        <v>213</v>
      </c>
    </row>
    <row r="49" spans="1:4" s="32" customFormat="1" ht="14.25" customHeight="1">
      <c r="A49" s="26" t="s">
        <v>55</v>
      </c>
      <c r="B49" s="121" t="s">
        <v>56</v>
      </c>
      <c r="C49" s="183">
        <f>C50</f>
        <v>0</v>
      </c>
      <c r="D49" s="183">
        <f>D50</f>
        <v>0</v>
      </c>
    </row>
    <row r="50" spans="1:4" s="28" customFormat="1" ht="16.5" customHeight="1">
      <c r="A50" s="34" t="s">
        <v>57</v>
      </c>
      <c r="B50" s="15" t="s">
        <v>58</v>
      </c>
      <c r="C50" s="187">
        <v>0</v>
      </c>
      <c r="D50" s="184">
        <v>0</v>
      </c>
    </row>
    <row r="51" spans="1:4" s="28" customFormat="1" ht="15.75" customHeight="1">
      <c r="A51" s="26" t="s">
        <v>59</v>
      </c>
      <c r="B51" s="121" t="s">
        <v>60</v>
      </c>
      <c r="C51" s="183">
        <f>C52+C65</f>
        <v>822330.30080000008</v>
      </c>
      <c r="D51" s="183">
        <f>D52+D65</f>
        <v>795025.80079999997</v>
      </c>
    </row>
    <row r="52" spans="1:4" s="28" customFormat="1" ht="30" customHeight="1">
      <c r="A52" s="26" t="s">
        <v>61</v>
      </c>
      <c r="B52" s="121" t="s">
        <v>122</v>
      </c>
      <c r="C52" s="183">
        <f>C53+C56+C58+C63</f>
        <v>822147.30080000008</v>
      </c>
      <c r="D52" s="183">
        <f>D53+D56+D58+D63</f>
        <v>794841.80079999997</v>
      </c>
    </row>
    <row r="53" spans="1:4" s="28" customFormat="1" ht="13.8">
      <c r="A53" s="38" t="s">
        <v>62</v>
      </c>
      <c r="B53" s="39" t="s">
        <v>123</v>
      </c>
      <c r="C53" s="183">
        <f>C54+C55</f>
        <v>121083</v>
      </c>
      <c r="D53" s="183">
        <f>D54+D55</f>
        <v>119417</v>
      </c>
    </row>
    <row r="54" spans="1:4" s="12" customFormat="1" ht="21" customHeight="1">
      <c r="A54" s="40" t="s">
        <v>126</v>
      </c>
      <c r="B54" s="41" t="s">
        <v>127</v>
      </c>
      <c r="C54" s="187">
        <v>121083</v>
      </c>
      <c r="D54" s="184">
        <v>119417</v>
      </c>
    </row>
    <row r="55" spans="1:4" ht="30" customHeight="1">
      <c r="A55" s="34" t="s">
        <v>136</v>
      </c>
      <c r="B55" s="15" t="s">
        <v>128</v>
      </c>
      <c r="C55" s="187">
        <v>0</v>
      </c>
      <c r="D55" s="184">
        <v>0</v>
      </c>
    </row>
    <row r="56" spans="1:4" ht="27.75" customHeight="1">
      <c r="A56" s="42" t="s">
        <v>63</v>
      </c>
      <c r="B56" s="43" t="s">
        <v>124</v>
      </c>
      <c r="C56" s="183">
        <f>C57</f>
        <v>99964.3</v>
      </c>
      <c r="D56" s="183">
        <f>D57</f>
        <v>74324.5</v>
      </c>
    </row>
    <row r="57" spans="1:4" s="12" customFormat="1" ht="14.25" customHeight="1">
      <c r="A57" s="34" t="s">
        <v>64</v>
      </c>
      <c r="B57" s="15" t="s">
        <v>129</v>
      </c>
      <c r="C57" s="184">
        <f>73771+26193.3</f>
        <v>99964.3</v>
      </c>
      <c r="D57" s="184">
        <v>74324.5</v>
      </c>
    </row>
    <row r="58" spans="1:4" ht="20.25" customHeight="1">
      <c r="A58" s="42" t="s">
        <v>65</v>
      </c>
      <c r="B58" s="121" t="s">
        <v>125</v>
      </c>
      <c r="C58" s="189">
        <f>C59+C60+C62+C61</f>
        <v>599153.5</v>
      </c>
      <c r="D58" s="189">
        <f>D59+D60+D62+D61</f>
        <v>599153.79999999993</v>
      </c>
    </row>
    <row r="59" spans="1:4" ht="35.25" customHeight="1">
      <c r="A59" s="44" t="s">
        <v>66</v>
      </c>
      <c r="B59" s="15" t="s">
        <v>130</v>
      </c>
      <c r="C59" s="190">
        <v>11128</v>
      </c>
      <c r="D59" s="187">
        <v>11128</v>
      </c>
    </row>
    <row r="60" spans="1:4" ht="32.25" customHeight="1">
      <c r="A60" s="44" t="s">
        <v>137</v>
      </c>
      <c r="B60" s="15" t="s">
        <v>131</v>
      </c>
      <c r="C60" s="184">
        <v>19265.900000000001</v>
      </c>
      <c r="D60" s="184">
        <v>19265.900000000001</v>
      </c>
    </row>
    <row r="61" spans="1:4" ht="59.25" customHeight="1">
      <c r="A61" s="40" t="s">
        <v>67</v>
      </c>
      <c r="B61" s="15" t="s">
        <v>132</v>
      </c>
      <c r="C61" s="184">
        <v>6.9</v>
      </c>
      <c r="D61" s="187">
        <v>7.2</v>
      </c>
    </row>
    <row r="62" spans="1:4" s="12" customFormat="1" ht="12" customHeight="1">
      <c r="A62" s="34" t="s">
        <v>68</v>
      </c>
      <c r="B62" s="15" t="s">
        <v>133</v>
      </c>
      <c r="C62" s="191">
        <v>568752.69999999995</v>
      </c>
      <c r="D62" s="184">
        <v>568752.69999999995</v>
      </c>
    </row>
    <row r="63" spans="1:4" ht="15.75" customHeight="1">
      <c r="A63" s="26" t="s">
        <v>69</v>
      </c>
      <c r="B63" s="121" t="s">
        <v>134</v>
      </c>
      <c r="C63" s="183">
        <f>C64</f>
        <v>1946.5008</v>
      </c>
      <c r="D63" s="183">
        <f>D64</f>
        <v>1946.5008</v>
      </c>
    </row>
    <row r="64" spans="1:4" ht="45.75" customHeight="1">
      <c r="A64" s="40" t="s">
        <v>138</v>
      </c>
      <c r="B64" s="27" t="s">
        <v>135</v>
      </c>
      <c r="C64" s="184">
        <f>3360.0478+389.673-1803.22</f>
        <v>1946.5008</v>
      </c>
      <c r="D64" s="187">
        <f>1556.8278+389.673</f>
        <v>1946.5008</v>
      </c>
    </row>
    <row r="65" spans="1:5" ht="16.5" customHeight="1">
      <c r="A65" s="26" t="s">
        <v>70</v>
      </c>
      <c r="B65" s="121" t="s">
        <v>71</v>
      </c>
      <c r="C65" s="192">
        <f>C66</f>
        <v>183</v>
      </c>
      <c r="D65" s="192">
        <f>D66</f>
        <v>184</v>
      </c>
    </row>
    <row r="66" spans="1:5" ht="44.25" customHeight="1">
      <c r="A66" s="46" t="s">
        <v>72</v>
      </c>
      <c r="B66" s="15" t="s">
        <v>147</v>
      </c>
      <c r="C66" s="193">
        <v>183</v>
      </c>
      <c r="D66" s="187">
        <v>184</v>
      </c>
    </row>
    <row r="67" spans="1:5" ht="13.8">
      <c r="A67" s="294" t="s">
        <v>74</v>
      </c>
      <c r="B67" s="294"/>
      <c r="C67" s="183">
        <f>C51+C20</f>
        <v>949845.46980000008</v>
      </c>
      <c r="D67" s="183">
        <f>D51+D20</f>
        <v>929379.91680000001</v>
      </c>
    </row>
    <row r="68" spans="1:5" ht="14.25" customHeight="1">
      <c r="A68" s="48"/>
      <c r="B68" s="49"/>
      <c r="C68" s="56"/>
      <c r="D68" s="57"/>
    </row>
    <row r="69" spans="1:5" ht="13.8">
      <c r="A69" s="58" t="s">
        <v>2</v>
      </c>
      <c r="C69" s="11"/>
      <c r="D69" s="300" t="s">
        <v>0</v>
      </c>
      <c r="E69" s="300"/>
    </row>
    <row r="70" spans="1:5" s="12" customFormat="1" ht="26.25" customHeight="1">
      <c r="A70" s="59"/>
      <c r="B70" s="60"/>
      <c r="C70" s="61"/>
      <c r="D70" s="62"/>
    </row>
    <row r="71" spans="1:5" s="12" customFormat="1" ht="13.8">
      <c r="A71" s="301"/>
      <c r="B71" s="301"/>
      <c r="C71" s="62"/>
      <c r="D71" s="62"/>
    </row>
    <row r="72" spans="1:5" ht="13.8">
      <c r="A72" s="48"/>
      <c r="B72" s="49"/>
      <c r="C72" s="56"/>
      <c r="D72" s="57"/>
    </row>
    <row r="73" spans="1:5" ht="13.8">
      <c r="A73" s="58"/>
      <c r="B73" s="302"/>
      <c r="C73" s="302"/>
      <c r="D73" s="57"/>
    </row>
    <row r="74" spans="1:5" s="12" customFormat="1" ht="13.8">
      <c r="A74" s="48"/>
      <c r="B74" s="49"/>
      <c r="C74" s="62"/>
      <c r="D74" s="62"/>
    </row>
    <row r="75" spans="1:5" s="12" customFormat="1" ht="13.8">
      <c r="A75" s="63"/>
      <c r="B75" s="64"/>
      <c r="C75" s="65"/>
      <c r="D75" s="65"/>
    </row>
    <row r="76" spans="1:5" s="28" customFormat="1" ht="41.25" customHeight="1">
      <c r="A76" s="63"/>
      <c r="B76" s="64"/>
      <c r="C76" s="57"/>
      <c r="D76" s="57"/>
      <c r="E76" s="66"/>
    </row>
    <row r="77" spans="1:5" s="28" customFormat="1" ht="40.5" customHeight="1">
      <c r="A77" s="63"/>
      <c r="B77" s="64"/>
      <c r="C77" s="57"/>
      <c r="D77" s="57"/>
      <c r="E77" s="66"/>
    </row>
    <row r="78" spans="1:5" s="28" customFormat="1" ht="58.5" customHeight="1">
      <c r="A78" s="63"/>
      <c r="B78" s="67"/>
      <c r="C78" s="57"/>
      <c r="D78" s="57"/>
      <c r="E78" s="66"/>
    </row>
    <row r="79" spans="1:5" s="12" customFormat="1" ht="13.8">
      <c r="A79" s="68"/>
      <c r="B79" s="49"/>
      <c r="C79" s="62"/>
      <c r="D79" s="62"/>
      <c r="E79" s="69"/>
    </row>
    <row r="80" spans="1:5" ht="57.6" customHeight="1">
      <c r="A80" s="59"/>
      <c r="B80" s="60"/>
      <c r="C80" s="57"/>
      <c r="D80" s="57"/>
      <c r="E80" s="70"/>
    </row>
    <row r="81" spans="1:5" ht="45" customHeight="1">
      <c r="A81" s="59"/>
      <c r="B81" s="60"/>
      <c r="C81" s="57"/>
      <c r="D81" s="57"/>
      <c r="E81" s="70"/>
    </row>
    <row r="82" spans="1:5" s="28" customFormat="1" ht="42" customHeight="1">
      <c r="A82" s="63"/>
      <c r="B82" s="67"/>
      <c r="C82" s="71"/>
      <c r="D82" s="71"/>
      <c r="E82" s="66"/>
    </row>
    <row r="83" spans="1:5" s="28" customFormat="1" ht="45" customHeight="1">
      <c r="A83" s="63"/>
      <c r="B83" s="67"/>
      <c r="C83" s="71"/>
      <c r="D83" s="71"/>
      <c r="E83" s="66"/>
    </row>
    <row r="84" spans="1:5" ht="55.5" customHeight="1">
      <c r="A84" s="72"/>
      <c r="B84" s="60"/>
      <c r="C84" s="61"/>
      <c r="D84" s="61"/>
      <c r="E84" s="70"/>
    </row>
    <row r="85" spans="1:5" ht="13.8">
      <c r="A85" s="73"/>
      <c r="B85" s="60"/>
      <c r="C85" s="57"/>
      <c r="D85" s="57"/>
      <c r="E85" s="70"/>
    </row>
    <row r="86" spans="1:5" ht="37.5" customHeight="1">
      <c r="A86" s="73"/>
      <c r="B86" s="67"/>
      <c r="C86" s="57"/>
      <c r="D86" s="57"/>
      <c r="E86" s="70"/>
    </row>
    <row r="87" spans="1:5" ht="13.8">
      <c r="A87" s="74"/>
      <c r="B87" s="67"/>
      <c r="C87" s="57"/>
      <c r="D87" s="57"/>
      <c r="E87" s="70"/>
    </row>
    <row r="88" spans="1:5" ht="13.8">
      <c r="A88" s="75"/>
      <c r="B88" s="60"/>
      <c r="C88" s="57"/>
      <c r="D88" s="57"/>
      <c r="E88" s="70"/>
    </row>
    <row r="89" spans="1:5" ht="13.8">
      <c r="A89" s="76"/>
      <c r="B89" s="67"/>
      <c r="C89" s="57"/>
      <c r="D89" s="57"/>
      <c r="E89" s="70"/>
    </row>
    <row r="90" spans="1:5" s="28" customFormat="1" ht="31.5" customHeight="1">
      <c r="A90" s="76"/>
      <c r="B90" s="67"/>
      <c r="C90" s="57"/>
      <c r="D90" s="57"/>
      <c r="E90" s="66"/>
    </row>
    <row r="91" spans="1:5" s="12" customFormat="1" ht="13.8">
      <c r="A91" s="48"/>
      <c r="B91" s="49"/>
      <c r="C91" s="77"/>
      <c r="D91" s="77"/>
      <c r="E91" s="69"/>
    </row>
    <row r="92" spans="1:5" ht="43.2" customHeight="1">
      <c r="A92" s="78"/>
      <c r="B92" s="60"/>
      <c r="C92" s="57"/>
      <c r="D92" s="57"/>
      <c r="E92" s="70"/>
    </row>
    <row r="93" spans="1:5" ht="30.6" customHeight="1">
      <c r="A93" s="59"/>
      <c r="B93" s="60"/>
      <c r="C93" s="57"/>
      <c r="D93" s="57"/>
      <c r="E93" s="70"/>
    </row>
    <row r="94" spans="1:5" s="12" customFormat="1" ht="13.8">
      <c r="A94" s="59"/>
      <c r="B94" s="60"/>
      <c r="C94" s="65"/>
      <c r="D94" s="65"/>
      <c r="E94" s="69"/>
    </row>
    <row r="95" spans="1:5" ht="13.8">
      <c r="A95" s="79"/>
      <c r="B95" s="60"/>
      <c r="C95" s="57"/>
      <c r="D95" s="57"/>
      <c r="E95" s="70"/>
    </row>
    <row r="96" spans="1:5" ht="15.75" customHeight="1">
      <c r="A96" s="59"/>
      <c r="B96" s="60"/>
      <c r="C96" s="57"/>
      <c r="D96" s="57"/>
      <c r="E96" s="70"/>
    </row>
    <row r="97" spans="1:5" ht="44.25" customHeight="1">
      <c r="A97" s="59"/>
      <c r="B97" s="60"/>
      <c r="C97" s="57"/>
      <c r="D97" s="57"/>
      <c r="E97" s="70"/>
    </row>
    <row r="98" spans="1:5" ht="13.8">
      <c r="A98" s="59"/>
      <c r="B98" s="60"/>
      <c r="C98" s="57"/>
      <c r="D98" s="57"/>
      <c r="E98" s="70"/>
    </row>
    <row r="99" spans="1:5" ht="13.8">
      <c r="A99" s="59"/>
      <c r="B99" s="60"/>
      <c r="C99" s="57"/>
      <c r="D99" s="57"/>
      <c r="E99" s="70"/>
    </row>
    <row r="100" spans="1:5" ht="13.8">
      <c r="A100" s="59"/>
      <c r="B100" s="60"/>
      <c r="C100" s="57"/>
      <c r="D100" s="57"/>
      <c r="E100" s="70"/>
    </row>
    <row r="101" spans="1:5" ht="94.5" customHeight="1">
      <c r="A101" s="79"/>
      <c r="B101" s="60"/>
      <c r="C101" s="57"/>
      <c r="D101" s="57"/>
      <c r="E101" s="70"/>
    </row>
    <row r="102" spans="1:5" ht="13.8">
      <c r="A102" s="59"/>
      <c r="B102" s="60"/>
      <c r="C102" s="57"/>
      <c r="D102" s="57"/>
      <c r="E102" s="70"/>
    </row>
    <row r="103" spans="1:5" s="12" customFormat="1" ht="13.8">
      <c r="A103" s="68"/>
      <c r="B103" s="49"/>
      <c r="C103" s="80"/>
      <c r="D103" s="80"/>
      <c r="E103" s="69"/>
    </row>
    <row r="104" spans="1:5" ht="61.95" customHeight="1">
      <c r="A104" s="59"/>
      <c r="B104" s="60"/>
      <c r="C104" s="57"/>
      <c r="D104" s="57"/>
      <c r="E104" s="70"/>
    </row>
    <row r="105" spans="1:5" s="83" customFormat="1" ht="43.2" customHeight="1">
      <c r="A105" s="59"/>
      <c r="B105" s="60"/>
      <c r="C105" s="81"/>
      <c r="D105" s="81"/>
      <c r="E105" s="82"/>
    </row>
    <row r="106" spans="1:5" s="12" customFormat="1" ht="18.600000000000001" customHeight="1">
      <c r="A106" s="48"/>
      <c r="B106" s="49"/>
      <c r="C106" s="62"/>
      <c r="D106" s="62"/>
      <c r="E106" s="69"/>
    </row>
    <row r="107" spans="1:5" ht="54.6" customHeight="1">
      <c r="A107" s="84"/>
      <c r="B107" s="67"/>
      <c r="C107" s="65"/>
      <c r="D107" s="65"/>
      <c r="E107" s="70"/>
    </row>
    <row r="108" spans="1:5" ht="13.8" hidden="1">
      <c r="A108" s="84"/>
      <c r="B108" s="67"/>
      <c r="C108" s="85"/>
      <c r="D108" s="85"/>
      <c r="E108" s="70"/>
    </row>
    <row r="109" spans="1:5" ht="75.75" hidden="1" customHeight="1">
      <c r="A109" s="84"/>
      <c r="B109" s="67"/>
      <c r="C109" s="85"/>
      <c r="D109" s="85"/>
      <c r="E109" s="70"/>
    </row>
    <row r="110" spans="1:5" ht="13.8" hidden="1">
      <c r="A110" s="84"/>
      <c r="B110" s="67"/>
      <c r="C110" s="61"/>
      <c r="D110" s="61"/>
      <c r="E110" s="70"/>
    </row>
    <row r="111" spans="1:5" ht="13.8" hidden="1">
      <c r="A111" s="84"/>
      <c r="B111" s="67"/>
      <c r="C111" s="85"/>
      <c r="D111" s="85"/>
      <c r="E111" s="70"/>
    </row>
    <row r="112" spans="1:5" ht="48.6" customHeight="1">
      <c r="A112" s="59"/>
      <c r="B112" s="60"/>
      <c r="C112" s="61"/>
      <c r="D112" s="61"/>
      <c r="E112" s="70"/>
    </row>
    <row r="113" spans="1:5" ht="47.4" customHeight="1">
      <c r="A113" s="59"/>
      <c r="B113" s="60"/>
      <c r="C113" s="61"/>
      <c r="D113" s="61"/>
      <c r="E113" s="70"/>
    </row>
    <row r="114" spans="1:5" s="12" customFormat="1" ht="16.95" customHeight="1">
      <c r="A114" s="68"/>
      <c r="B114" s="49"/>
      <c r="C114" s="77"/>
      <c r="D114" s="77"/>
      <c r="E114" s="69"/>
    </row>
    <row r="115" spans="1:5" ht="29.25" customHeight="1">
      <c r="A115" s="86"/>
      <c r="B115" s="60"/>
      <c r="C115" s="61"/>
      <c r="D115" s="61"/>
      <c r="E115" s="70"/>
    </row>
    <row r="116" spans="1:5" s="45" customFormat="1" ht="16.95" customHeight="1">
      <c r="A116" s="48"/>
      <c r="B116" s="49"/>
      <c r="C116" s="87"/>
      <c r="D116" s="87"/>
      <c r="E116" s="88"/>
    </row>
    <row r="117" spans="1:5" s="47" customFormat="1" ht="29.4" customHeight="1">
      <c r="A117" s="89"/>
      <c r="B117" s="60"/>
      <c r="C117" s="61"/>
      <c r="D117" s="61"/>
      <c r="E117" s="90"/>
    </row>
    <row r="118" spans="1:5" s="47" customFormat="1" ht="36.75" hidden="1" customHeight="1">
      <c r="A118" s="79"/>
      <c r="B118" s="60"/>
      <c r="C118" s="61"/>
      <c r="D118" s="61"/>
      <c r="E118" s="90"/>
    </row>
    <row r="119" spans="1:5" s="47" customFormat="1" ht="67.5" hidden="1" customHeight="1">
      <c r="A119" s="91"/>
      <c r="B119" s="49"/>
      <c r="C119" s="92"/>
      <c r="D119" s="92"/>
      <c r="E119" s="90"/>
    </row>
    <row r="120" spans="1:5" s="47" customFormat="1" ht="35.25" hidden="1" customHeight="1">
      <c r="A120" s="93"/>
      <c r="B120" s="94"/>
      <c r="C120" s="61"/>
      <c r="D120" s="61"/>
      <c r="E120" s="90"/>
    </row>
    <row r="121" spans="1:5" s="12" customFormat="1" ht="13.8" hidden="1">
      <c r="A121" s="48"/>
      <c r="B121" s="49"/>
      <c r="C121" s="62"/>
      <c r="D121" s="62"/>
      <c r="E121" s="69"/>
    </row>
    <row r="122" spans="1:5" ht="28.5" hidden="1" customHeight="1">
      <c r="A122" s="59"/>
      <c r="B122" s="60"/>
      <c r="C122" s="61"/>
      <c r="D122" s="61"/>
      <c r="E122" s="70"/>
    </row>
    <row r="123" spans="1:5" ht="13.8">
      <c r="A123" s="301"/>
      <c r="B123" s="301"/>
      <c r="C123" s="62"/>
      <c r="D123" s="62"/>
      <c r="E123" s="70"/>
    </row>
    <row r="124" spans="1:5" ht="13.8">
      <c r="A124" s="48"/>
      <c r="B124" s="49"/>
      <c r="C124" s="56"/>
      <c r="D124" s="56"/>
      <c r="E124" s="70"/>
    </row>
    <row r="125" spans="1:5" s="98" customFormat="1" ht="15.6">
      <c r="A125" s="95"/>
      <c r="B125" s="96"/>
      <c r="C125" s="296"/>
      <c r="D125" s="296"/>
      <c r="E125" s="97"/>
    </row>
    <row r="126" spans="1:5" ht="13.8">
      <c r="A126" s="99"/>
      <c r="B126" s="100"/>
      <c r="C126" s="56"/>
      <c r="D126" s="56"/>
      <c r="E126" s="70"/>
    </row>
    <row r="127" spans="1:5">
      <c r="A127" s="101"/>
      <c r="B127" s="70"/>
      <c r="C127" s="102"/>
      <c r="D127" s="102"/>
      <c r="E127" s="70"/>
    </row>
  </sheetData>
  <mergeCells count="10">
    <mergeCell ref="C125:D125"/>
    <mergeCell ref="A16:D16"/>
    <mergeCell ref="A18:A19"/>
    <mergeCell ref="B18:B19"/>
    <mergeCell ref="C18:D18"/>
    <mergeCell ref="D69:E69"/>
    <mergeCell ref="A71:B71"/>
    <mergeCell ref="B73:C73"/>
    <mergeCell ref="A123:B123"/>
    <mergeCell ref="A67:B67"/>
  </mergeCells>
  <hyperlinks>
    <hyperlink ref="A24" r:id="rId1" display="http://www.consultant.ru/cons/cgi/online.cgi?req=doc&amp;base=LAW&amp;n=198941&amp;rnd=235642.187433877&amp;dst=100606&amp;fld=134"/>
    <hyperlink ref="A26" r:id="rId2" display="http://www.consultant.ru/cons/cgi/online.cgi?req=doc&amp;base=LAW&amp;n=208015&amp;rnd=235642.514532630&amp;dst=103572&amp;fld=134"/>
  </hyperlinks>
  <pageMargins left="0.78740157480314965" right="0.39370078740157483" top="0.78740157480314965" bottom="0.39370078740157483" header="0.51181102362204722" footer="0"/>
  <pageSetup paperSize="9" scale="69" orientation="portrait" r:id="rId3"/>
  <headerFooter differentFirst="1" alignWithMargins="0">
    <oddHeader>&amp;C&amp;P</oddHead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9:E60"/>
  <sheetViews>
    <sheetView view="pageBreakPreview" zoomScaleSheetLayoutView="100" workbookViewId="0">
      <selection activeCell="L21" sqref="L21"/>
    </sheetView>
  </sheetViews>
  <sheetFormatPr defaultColWidth="9.109375" defaultRowHeight="13.2"/>
  <cols>
    <col min="1" max="1" width="14.44140625" style="106" customWidth="1"/>
    <col min="2" max="3" width="30.33203125" style="106" customWidth="1"/>
    <col min="4" max="4" width="50" style="106" customWidth="1"/>
    <col min="5" max="256" width="9.109375" style="106"/>
    <col min="257" max="257" width="14.44140625" style="106" customWidth="1"/>
    <col min="258" max="259" width="30.33203125" style="106" customWidth="1"/>
    <col min="260" max="260" width="50" style="106" customWidth="1"/>
    <col min="261" max="512" width="9.109375" style="106"/>
    <col min="513" max="513" width="14.44140625" style="106" customWidth="1"/>
    <col min="514" max="515" width="30.33203125" style="106" customWidth="1"/>
    <col min="516" max="516" width="50" style="106" customWidth="1"/>
    <col min="517" max="768" width="9.109375" style="106"/>
    <col min="769" max="769" width="14.44140625" style="106" customWidth="1"/>
    <col min="770" max="771" width="30.33203125" style="106" customWidth="1"/>
    <col min="772" max="772" width="50" style="106" customWidth="1"/>
    <col min="773" max="1024" width="9.109375" style="106"/>
    <col min="1025" max="1025" width="14.44140625" style="106" customWidth="1"/>
    <col min="1026" max="1027" width="30.33203125" style="106" customWidth="1"/>
    <col min="1028" max="1028" width="50" style="106" customWidth="1"/>
    <col min="1029" max="1280" width="9.109375" style="106"/>
    <col min="1281" max="1281" width="14.44140625" style="106" customWidth="1"/>
    <col min="1282" max="1283" width="30.33203125" style="106" customWidth="1"/>
    <col min="1284" max="1284" width="50" style="106" customWidth="1"/>
    <col min="1285" max="1536" width="9.109375" style="106"/>
    <col min="1537" max="1537" width="14.44140625" style="106" customWidth="1"/>
    <col min="1538" max="1539" width="30.33203125" style="106" customWidth="1"/>
    <col min="1540" max="1540" width="50" style="106" customWidth="1"/>
    <col min="1541" max="1792" width="9.109375" style="106"/>
    <col min="1793" max="1793" width="14.44140625" style="106" customWidth="1"/>
    <col min="1794" max="1795" width="30.33203125" style="106" customWidth="1"/>
    <col min="1796" max="1796" width="50" style="106" customWidth="1"/>
    <col min="1797" max="2048" width="9.109375" style="106"/>
    <col min="2049" max="2049" width="14.44140625" style="106" customWidth="1"/>
    <col min="2050" max="2051" width="30.33203125" style="106" customWidth="1"/>
    <col min="2052" max="2052" width="50" style="106" customWidth="1"/>
    <col min="2053" max="2304" width="9.109375" style="106"/>
    <col min="2305" max="2305" width="14.44140625" style="106" customWidth="1"/>
    <col min="2306" max="2307" width="30.33203125" style="106" customWidth="1"/>
    <col min="2308" max="2308" width="50" style="106" customWidth="1"/>
    <col min="2309" max="2560" width="9.109375" style="106"/>
    <col min="2561" max="2561" width="14.44140625" style="106" customWidth="1"/>
    <col min="2562" max="2563" width="30.33203125" style="106" customWidth="1"/>
    <col min="2564" max="2564" width="50" style="106" customWidth="1"/>
    <col min="2565" max="2816" width="9.109375" style="106"/>
    <col min="2817" max="2817" width="14.44140625" style="106" customWidth="1"/>
    <col min="2818" max="2819" width="30.33203125" style="106" customWidth="1"/>
    <col min="2820" max="2820" width="50" style="106" customWidth="1"/>
    <col min="2821" max="3072" width="9.109375" style="106"/>
    <col min="3073" max="3073" width="14.44140625" style="106" customWidth="1"/>
    <col min="3074" max="3075" width="30.33203125" style="106" customWidth="1"/>
    <col min="3076" max="3076" width="50" style="106" customWidth="1"/>
    <col min="3077" max="3328" width="9.109375" style="106"/>
    <col min="3329" max="3329" width="14.44140625" style="106" customWidth="1"/>
    <col min="3330" max="3331" width="30.33203125" style="106" customWidth="1"/>
    <col min="3332" max="3332" width="50" style="106" customWidth="1"/>
    <col min="3333" max="3584" width="9.109375" style="106"/>
    <col min="3585" max="3585" width="14.44140625" style="106" customWidth="1"/>
    <col min="3586" max="3587" width="30.33203125" style="106" customWidth="1"/>
    <col min="3588" max="3588" width="50" style="106" customWidth="1"/>
    <col min="3589" max="3840" width="9.109375" style="106"/>
    <col min="3841" max="3841" width="14.44140625" style="106" customWidth="1"/>
    <col min="3842" max="3843" width="30.33203125" style="106" customWidth="1"/>
    <col min="3844" max="3844" width="50" style="106" customWidth="1"/>
    <col min="3845" max="4096" width="9.109375" style="106"/>
    <col min="4097" max="4097" width="14.44140625" style="106" customWidth="1"/>
    <col min="4098" max="4099" width="30.33203125" style="106" customWidth="1"/>
    <col min="4100" max="4100" width="50" style="106" customWidth="1"/>
    <col min="4101" max="4352" width="9.109375" style="106"/>
    <col min="4353" max="4353" width="14.44140625" style="106" customWidth="1"/>
    <col min="4354" max="4355" width="30.33203125" style="106" customWidth="1"/>
    <col min="4356" max="4356" width="50" style="106" customWidth="1"/>
    <col min="4357" max="4608" width="9.109375" style="106"/>
    <col min="4609" max="4609" width="14.44140625" style="106" customWidth="1"/>
    <col min="4610" max="4611" width="30.33203125" style="106" customWidth="1"/>
    <col min="4612" max="4612" width="50" style="106" customWidth="1"/>
    <col min="4613" max="4864" width="9.109375" style="106"/>
    <col min="4865" max="4865" width="14.44140625" style="106" customWidth="1"/>
    <col min="4866" max="4867" width="30.33203125" style="106" customWidth="1"/>
    <col min="4868" max="4868" width="50" style="106" customWidth="1"/>
    <col min="4869" max="5120" width="9.109375" style="106"/>
    <col min="5121" max="5121" width="14.44140625" style="106" customWidth="1"/>
    <col min="5122" max="5123" width="30.33203125" style="106" customWidth="1"/>
    <col min="5124" max="5124" width="50" style="106" customWidth="1"/>
    <col min="5125" max="5376" width="9.109375" style="106"/>
    <col min="5377" max="5377" width="14.44140625" style="106" customWidth="1"/>
    <col min="5378" max="5379" width="30.33203125" style="106" customWidth="1"/>
    <col min="5380" max="5380" width="50" style="106" customWidth="1"/>
    <col min="5381" max="5632" width="9.109375" style="106"/>
    <col min="5633" max="5633" width="14.44140625" style="106" customWidth="1"/>
    <col min="5634" max="5635" width="30.33203125" style="106" customWidth="1"/>
    <col min="5636" max="5636" width="50" style="106" customWidth="1"/>
    <col min="5637" max="5888" width="9.109375" style="106"/>
    <col min="5889" max="5889" width="14.44140625" style="106" customWidth="1"/>
    <col min="5890" max="5891" width="30.33203125" style="106" customWidth="1"/>
    <col min="5892" max="5892" width="50" style="106" customWidth="1"/>
    <col min="5893" max="6144" width="9.109375" style="106"/>
    <col min="6145" max="6145" width="14.44140625" style="106" customWidth="1"/>
    <col min="6146" max="6147" width="30.33203125" style="106" customWidth="1"/>
    <col min="6148" max="6148" width="50" style="106" customWidth="1"/>
    <col min="6149" max="6400" width="9.109375" style="106"/>
    <col min="6401" max="6401" width="14.44140625" style="106" customWidth="1"/>
    <col min="6402" max="6403" width="30.33203125" style="106" customWidth="1"/>
    <col min="6404" max="6404" width="50" style="106" customWidth="1"/>
    <col min="6405" max="6656" width="9.109375" style="106"/>
    <col min="6657" max="6657" width="14.44140625" style="106" customWidth="1"/>
    <col min="6658" max="6659" width="30.33203125" style="106" customWidth="1"/>
    <col min="6660" max="6660" width="50" style="106" customWidth="1"/>
    <col min="6661" max="6912" width="9.109375" style="106"/>
    <col min="6913" max="6913" width="14.44140625" style="106" customWidth="1"/>
    <col min="6914" max="6915" width="30.33203125" style="106" customWidth="1"/>
    <col min="6916" max="6916" width="50" style="106" customWidth="1"/>
    <col min="6917" max="7168" width="9.109375" style="106"/>
    <col min="7169" max="7169" width="14.44140625" style="106" customWidth="1"/>
    <col min="7170" max="7171" width="30.33203125" style="106" customWidth="1"/>
    <col min="7172" max="7172" width="50" style="106" customWidth="1"/>
    <col min="7173" max="7424" width="9.109375" style="106"/>
    <col min="7425" max="7425" width="14.44140625" style="106" customWidth="1"/>
    <col min="7426" max="7427" width="30.33203125" style="106" customWidth="1"/>
    <col min="7428" max="7428" width="50" style="106" customWidth="1"/>
    <col min="7429" max="7680" width="9.109375" style="106"/>
    <col min="7681" max="7681" width="14.44140625" style="106" customWidth="1"/>
    <col min="7682" max="7683" width="30.33203125" style="106" customWidth="1"/>
    <col min="7684" max="7684" width="50" style="106" customWidth="1"/>
    <col min="7685" max="7936" width="9.109375" style="106"/>
    <col min="7937" max="7937" width="14.44140625" style="106" customWidth="1"/>
    <col min="7938" max="7939" width="30.33203125" style="106" customWidth="1"/>
    <col min="7940" max="7940" width="50" style="106" customWidth="1"/>
    <col min="7941" max="8192" width="9.109375" style="106"/>
    <col min="8193" max="8193" width="14.44140625" style="106" customWidth="1"/>
    <col min="8194" max="8195" width="30.33203125" style="106" customWidth="1"/>
    <col min="8196" max="8196" width="50" style="106" customWidth="1"/>
    <col min="8197" max="8448" width="9.109375" style="106"/>
    <col min="8449" max="8449" width="14.44140625" style="106" customWidth="1"/>
    <col min="8450" max="8451" width="30.33203125" style="106" customWidth="1"/>
    <col min="8452" max="8452" width="50" style="106" customWidth="1"/>
    <col min="8453" max="8704" width="9.109375" style="106"/>
    <col min="8705" max="8705" width="14.44140625" style="106" customWidth="1"/>
    <col min="8706" max="8707" width="30.33203125" style="106" customWidth="1"/>
    <col min="8708" max="8708" width="50" style="106" customWidth="1"/>
    <col min="8709" max="8960" width="9.109375" style="106"/>
    <col min="8961" max="8961" width="14.44140625" style="106" customWidth="1"/>
    <col min="8962" max="8963" width="30.33203125" style="106" customWidth="1"/>
    <col min="8964" max="8964" width="50" style="106" customWidth="1"/>
    <col min="8965" max="9216" width="9.109375" style="106"/>
    <col min="9217" max="9217" width="14.44140625" style="106" customWidth="1"/>
    <col min="9218" max="9219" width="30.33203125" style="106" customWidth="1"/>
    <col min="9220" max="9220" width="50" style="106" customWidth="1"/>
    <col min="9221" max="9472" width="9.109375" style="106"/>
    <col min="9473" max="9473" width="14.44140625" style="106" customWidth="1"/>
    <col min="9474" max="9475" width="30.33203125" style="106" customWidth="1"/>
    <col min="9476" max="9476" width="50" style="106" customWidth="1"/>
    <col min="9477" max="9728" width="9.109375" style="106"/>
    <col min="9729" max="9729" width="14.44140625" style="106" customWidth="1"/>
    <col min="9730" max="9731" width="30.33203125" style="106" customWidth="1"/>
    <col min="9732" max="9732" width="50" style="106" customWidth="1"/>
    <col min="9733" max="9984" width="9.109375" style="106"/>
    <col min="9985" max="9985" width="14.44140625" style="106" customWidth="1"/>
    <col min="9986" max="9987" width="30.33203125" style="106" customWidth="1"/>
    <col min="9988" max="9988" width="50" style="106" customWidth="1"/>
    <col min="9989" max="10240" width="9.109375" style="106"/>
    <col min="10241" max="10241" width="14.44140625" style="106" customWidth="1"/>
    <col min="10242" max="10243" width="30.33203125" style="106" customWidth="1"/>
    <col min="10244" max="10244" width="50" style="106" customWidth="1"/>
    <col min="10245" max="10496" width="9.109375" style="106"/>
    <col min="10497" max="10497" width="14.44140625" style="106" customWidth="1"/>
    <col min="10498" max="10499" width="30.33203125" style="106" customWidth="1"/>
    <col min="10500" max="10500" width="50" style="106" customWidth="1"/>
    <col min="10501" max="10752" width="9.109375" style="106"/>
    <col min="10753" max="10753" width="14.44140625" style="106" customWidth="1"/>
    <col min="10754" max="10755" width="30.33203125" style="106" customWidth="1"/>
    <col min="10756" max="10756" width="50" style="106" customWidth="1"/>
    <col min="10757" max="11008" width="9.109375" style="106"/>
    <col min="11009" max="11009" width="14.44140625" style="106" customWidth="1"/>
    <col min="11010" max="11011" width="30.33203125" style="106" customWidth="1"/>
    <col min="11012" max="11012" width="50" style="106" customWidth="1"/>
    <col min="11013" max="11264" width="9.109375" style="106"/>
    <col min="11265" max="11265" width="14.44140625" style="106" customWidth="1"/>
    <col min="11266" max="11267" width="30.33203125" style="106" customWidth="1"/>
    <col min="11268" max="11268" width="50" style="106" customWidth="1"/>
    <col min="11269" max="11520" width="9.109375" style="106"/>
    <col min="11521" max="11521" width="14.44140625" style="106" customWidth="1"/>
    <col min="11522" max="11523" width="30.33203125" style="106" customWidth="1"/>
    <col min="11524" max="11524" width="50" style="106" customWidth="1"/>
    <col min="11525" max="11776" width="9.109375" style="106"/>
    <col min="11777" max="11777" width="14.44140625" style="106" customWidth="1"/>
    <col min="11778" max="11779" width="30.33203125" style="106" customWidth="1"/>
    <col min="11780" max="11780" width="50" style="106" customWidth="1"/>
    <col min="11781" max="12032" width="9.109375" style="106"/>
    <col min="12033" max="12033" width="14.44140625" style="106" customWidth="1"/>
    <col min="12034" max="12035" width="30.33203125" style="106" customWidth="1"/>
    <col min="12036" max="12036" width="50" style="106" customWidth="1"/>
    <col min="12037" max="12288" width="9.109375" style="106"/>
    <col min="12289" max="12289" width="14.44140625" style="106" customWidth="1"/>
    <col min="12290" max="12291" width="30.33203125" style="106" customWidth="1"/>
    <col min="12292" max="12292" width="50" style="106" customWidth="1"/>
    <col min="12293" max="12544" width="9.109375" style="106"/>
    <col min="12545" max="12545" width="14.44140625" style="106" customWidth="1"/>
    <col min="12546" max="12547" width="30.33203125" style="106" customWidth="1"/>
    <col min="12548" max="12548" width="50" style="106" customWidth="1"/>
    <col min="12549" max="12800" width="9.109375" style="106"/>
    <col min="12801" max="12801" width="14.44140625" style="106" customWidth="1"/>
    <col min="12802" max="12803" width="30.33203125" style="106" customWidth="1"/>
    <col min="12804" max="12804" width="50" style="106" customWidth="1"/>
    <col min="12805" max="13056" width="9.109375" style="106"/>
    <col min="13057" max="13057" width="14.44140625" style="106" customWidth="1"/>
    <col min="13058" max="13059" width="30.33203125" style="106" customWidth="1"/>
    <col min="13060" max="13060" width="50" style="106" customWidth="1"/>
    <col min="13061" max="13312" width="9.109375" style="106"/>
    <col min="13313" max="13313" width="14.44140625" style="106" customWidth="1"/>
    <col min="13314" max="13315" width="30.33203125" style="106" customWidth="1"/>
    <col min="13316" max="13316" width="50" style="106" customWidth="1"/>
    <col min="13317" max="13568" width="9.109375" style="106"/>
    <col min="13569" max="13569" width="14.44140625" style="106" customWidth="1"/>
    <col min="13570" max="13571" width="30.33203125" style="106" customWidth="1"/>
    <col min="13572" max="13572" width="50" style="106" customWidth="1"/>
    <col min="13573" max="13824" width="9.109375" style="106"/>
    <col min="13825" max="13825" width="14.44140625" style="106" customWidth="1"/>
    <col min="13826" max="13827" width="30.33203125" style="106" customWidth="1"/>
    <col min="13828" max="13828" width="50" style="106" customWidth="1"/>
    <col min="13829" max="14080" width="9.109375" style="106"/>
    <col min="14081" max="14081" width="14.44140625" style="106" customWidth="1"/>
    <col min="14082" max="14083" width="30.33203125" style="106" customWidth="1"/>
    <col min="14084" max="14084" width="50" style="106" customWidth="1"/>
    <col min="14085" max="14336" width="9.109375" style="106"/>
    <col min="14337" max="14337" width="14.44140625" style="106" customWidth="1"/>
    <col min="14338" max="14339" width="30.33203125" style="106" customWidth="1"/>
    <col min="14340" max="14340" width="50" style="106" customWidth="1"/>
    <col min="14341" max="14592" width="9.109375" style="106"/>
    <col min="14593" max="14593" width="14.44140625" style="106" customWidth="1"/>
    <col min="14594" max="14595" width="30.33203125" style="106" customWidth="1"/>
    <col min="14596" max="14596" width="50" style="106" customWidth="1"/>
    <col min="14597" max="14848" width="9.109375" style="106"/>
    <col min="14849" max="14849" width="14.44140625" style="106" customWidth="1"/>
    <col min="14850" max="14851" width="30.33203125" style="106" customWidth="1"/>
    <col min="14852" max="14852" width="50" style="106" customWidth="1"/>
    <col min="14853" max="15104" width="9.109375" style="106"/>
    <col min="15105" max="15105" width="14.44140625" style="106" customWidth="1"/>
    <col min="15106" max="15107" width="30.33203125" style="106" customWidth="1"/>
    <col min="15108" max="15108" width="50" style="106" customWidth="1"/>
    <col min="15109" max="15360" width="9.109375" style="106"/>
    <col min="15361" max="15361" width="14.44140625" style="106" customWidth="1"/>
    <col min="15362" max="15363" width="30.33203125" style="106" customWidth="1"/>
    <col min="15364" max="15364" width="50" style="106" customWidth="1"/>
    <col min="15365" max="15616" width="9.109375" style="106"/>
    <col min="15617" max="15617" width="14.44140625" style="106" customWidth="1"/>
    <col min="15618" max="15619" width="30.33203125" style="106" customWidth="1"/>
    <col min="15620" max="15620" width="50" style="106" customWidth="1"/>
    <col min="15621" max="15872" width="9.109375" style="106"/>
    <col min="15873" max="15873" width="14.44140625" style="106" customWidth="1"/>
    <col min="15874" max="15875" width="30.33203125" style="106" customWidth="1"/>
    <col min="15876" max="15876" width="50" style="106" customWidth="1"/>
    <col min="15877" max="16128" width="9.109375" style="106"/>
    <col min="16129" max="16129" width="14.44140625" style="106" customWidth="1"/>
    <col min="16130" max="16131" width="30.33203125" style="106" customWidth="1"/>
    <col min="16132" max="16132" width="50" style="106" customWidth="1"/>
    <col min="16133" max="16384" width="9.109375" style="106"/>
  </cols>
  <sheetData>
    <row r="9" spans="4:4" hidden="1"/>
    <row r="10" spans="4:4">
      <c r="D10" s="107"/>
    </row>
    <row r="11" spans="4:4">
      <c r="D11" s="107"/>
    </row>
    <row r="12" spans="4:4">
      <c r="D12" s="107"/>
    </row>
    <row r="13" spans="4:4" ht="19.5" customHeight="1">
      <c r="D13" s="107"/>
    </row>
    <row r="14" spans="4:4" ht="23.25" customHeight="1"/>
    <row r="15" spans="4:4" ht="24" hidden="1" customHeight="1"/>
    <row r="16" spans="4:4" ht="24" customHeight="1"/>
    <row r="17" spans="1:4" ht="12.75" customHeight="1">
      <c r="A17" s="305" t="s">
        <v>81</v>
      </c>
      <c r="B17" s="305"/>
      <c r="C17" s="305"/>
      <c r="D17" s="305"/>
    </row>
    <row r="18" spans="1:4" ht="48.75" customHeight="1">
      <c r="A18" s="305"/>
      <c r="B18" s="305"/>
      <c r="C18" s="305"/>
      <c r="D18" s="305"/>
    </row>
    <row r="19" spans="1:4" ht="15.6">
      <c r="A19" s="108"/>
      <c r="B19" s="108"/>
      <c r="C19" s="108"/>
      <c r="D19" s="108"/>
    </row>
    <row r="20" spans="1:4" ht="12.75" customHeight="1">
      <c r="A20" s="306" t="s">
        <v>76</v>
      </c>
      <c r="B20" s="306"/>
      <c r="C20" s="307" t="s">
        <v>77</v>
      </c>
      <c r="D20" s="308"/>
    </row>
    <row r="21" spans="1:4" ht="32.4" customHeight="1">
      <c r="A21" s="109" t="s">
        <v>78</v>
      </c>
      <c r="B21" s="109" t="s">
        <v>79</v>
      </c>
      <c r="C21" s="308"/>
      <c r="D21" s="308"/>
    </row>
    <row r="22" spans="1:4" s="112" customFormat="1" ht="33.75" customHeight="1">
      <c r="A22" s="110"/>
      <c r="B22" s="111"/>
      <c r="C22" s="303" t="s">
        <v>82</v>
      </c>
      <c r="D22" s="304"/>
    </row>
    <row r="23" spans="1:4" s="112" customFormat="1" ht="31.5" customHeight="1">
      <c r="A23" s="113">
        <v>904</v>
      </c>
      <c r="B23" s="114" t="s">
        <v>83</v>
      </c>
      <c r="C23" s="309" t="s">
        <v>41</v>
      </c>
      <c r="D23" s="304"/>
    </row>
    <row r="24" spans="1:4" s="112" customFormat="1" ht="28.5" customHeight="1">
      <c r="A24" s="113">
        <v>904</v>
      </c>
      <c r="B24" s="114" t="s">
        <v>139</v>
      </c>
      <c r="C24" s="309" t="s">
        <v>107</v>
      </c>
      <c r="D24" s="304"/>
    </row>
    <row r="25" spans="1:4" s="112" customFormat="1" ht="15.75" customHeight="1">
      <c r="A25" s="113">
        <v>904</v>
      </c>
      <c r="B25" s="113" t="s">
        <v>84</v>
      </c>
      <c r="C25" s="309" t="s">
        <v>85</v>
      </c>
      <c r="D25" s="304"/>
    </row>
    <row r="26" spans="1:4" s="112" customFormat="1" ht="34.5" customHeight="1">
      <c r="A26" s="110"/>
      <c r="B26" s="111"/>
      <c r="C26" s="303" t="s">
        <v>86</v>
      </c>
      <c r="D26" s="304"/>
    </row>
    <row r="27" spans="1:4" s="112" customFormat="1" ht="30" customHeight="1">
      <c r="A27" s="113">
        <v>907</v>
      </c>
      <c r="B27" s="114" t="s">
        <v>83</v>
      </c>
      <c r="C27" s="309" t="s">
        <v>41</v>
      </c>
      <c r="D27" s="304"/>
    </row>
    <row r="28" spans="1:4" s="112" customFormat="1" ht="30" customHeight="1">
      <c r="A28" s="113">
        <v>907</v>
      </c>
      <c r="B28" s="114" t="s">
        <v>140</v>
      </c>
      <c r="C28" s="309" t="s">
        <v>107</v>
      </c>
      <c r="D28" s="304"/>
    </row>
    <row r="29" spans="1:4" s="112" customFormat="1" ht="15.75" customHeight="1">
      <c r="A29" s="113">
        <v>907</v>
      </c>
      <c r="B29" s="113" t="s">
        <v>84</v>
      </c>
      <c r="C29" s="309" t="s">
        <v>85</v>
      </c>
      <c r="D29" s="304"/>
    </row>
    <row r="30" spans="1:4" s="112" customFormat="1" ht="33.75" customHeight="1">
      <c r="A30" s="110"/>
      <c r="B30" s="111"/>
      <c r="C30" s="303" t="s">
        <v>87</v>
      </c>
      <c r="D30" s="304"/>
    </row>
    <row r="31" spans="1:4" s="112" customFormat="1" ht="23.25" customHeight="1">
      <c r="A31" s="113">
        <v>910</v>
      </c>
      <c r="B31" s="114" t="s">
        <v>140</v>
      </c>
      <c r="C31" s="309" t="s">
        <v>107</v>
      </c>
      <c r="D31" s="304"/>
    </row>
    <row r="32" spans="1:4" s="112" customFormat="1" ht="18" customHeight="1">
      <c r="A32" s="113">
        <v>910</v>
      </c>
      <c r="B32" s="113" t="s">
        <v>84</v>
      </c>
      <c r="C32" s="309" t="s">
        <v>85</v>
      </c>
      <c r="D32" s="304"/>
    </row>
    <row r="33" spans="1:4" s="112" customFormat="1" ht="41.25" customHeight="1">
      <c r="A33" s="110"/>
      <c r="B33" s="111"/>
      <c r="C33" s="303" t="s">
        <v>88</v>
      </c>
      <c r="D33" s="304"/>
    </row>
    <row r="34" spans="1:4" s="112" customFormat="1" ht="56.4" customHeight="1">
      <c r="A34" s="113">
        <v>913</v>
      </c>
      <c r="B34" s="113" t="s">
        <v>89</v>
      </c>
      <c r="C34" s="310" t="s">
        <v>29</v>
      </c>
      <c r="D34" s="310"/>
    </row>
    <row r="35" spans="1:4" s="112" customFormat="1" ht="45.75" customHeight="1">
      <c r="A35" s="113">
        <v>913</v>
      </c>
      <c r="B35" s="113" t="s">
        <v>90</v>
      </c>
      <c r="C35" s="309" t="s">
        <v>142</v>
      </c>
      <c r="D35" s="304"/>
    </row>
    <row r="36" spans="1:4" s="112" customFormat="1" ht="45.75" customHeight="1">
      <c r="A36" s="113">
        <v>913</v>
      </c>
      <c r="B36" s="113" t="s">
        <v>276</v>
      </c>
      <c r="C36" s="309" t="s">
        <v>277</v>
      </c>
      <c r="D36" s="304"/>
    </row>
    <row r="37" spans="1:4" s="112" customFormat="1" ht="21" customHeight="1">
      <c r="A37" s="113">
        <v>913</v>
      </c>
      <c r="B37" s="114" t="s">
        <v>267</v>
      </c>
      <c r="C37" s="309" t="s">
        <v>107</v>
      </c>
      <c r="D37" s="304"/>
    </row>
    <row r="38" spans="1:4" s="112" customFormat="1" ht="68.25" customHeight="1">
      <c r="A38" s="113">
        <v>913</v>
      </c>
      <c r="B38" s="114" t="s">
        <v>268</v>
      </c>
      <c r="C38" s="311" t="s">
        <v>269</v>
      </c>
      <c r="D38" s="312"/>
    </row>
    <row r="39" spans="1:4" s="115" customFormat="1" ht="45.75" customHeight="1">
      <c r="A39" s="114">
        <v>913</v>
      </c>
      <c r="B39" s="114" t="s">
        <v>91</v>
      </c>
      <c r="C39" s="309" t="s">
        <v>46</v>
      </c>
      <c r="D39" s="304"/>
    </row>
    <row r="40" spans="1:4" s="112" customFormat="1" ht="29.25" customHeight="1">
      <c r="A40" s="113">
        <v>913</v>
      </c>
      <c r="B40" s="113" t="s">
        <v>80</v>
      </c>
      <c r="C40" s="309" t="s">
        <v>54</v>
      </c>
      <c r="D40" s="304"/>
    </row>
    <row r="41" spans="1:4" s="112" customFormat="1" ht="18.75" customHeight="1">
      <c r="A41" s="113">
        <v>913</v>
      </c>
      <c r="B41" s="113" t="s">
        <v>84</v>
      </c>
      <c r="C41" s="309" t="s">
        <v>85</v>
      </c>
      <c r="D41" s="304"/>
    </row>
    <row r="42" spans="1:4" s="112" customFormat="1" ht="24.75" customHeight="1">
      <c r="A42" s="110"/>
      <c r="B42" s="111"/>
      <c r="C42" s="303" t="s">
        <v>92</v>
      </c>
      <c r="D42" s="304"/>
    </row>
    <row r="43" spans="1:4" s="112" customFormat="1" ht="24.75" customHeight="1">
      <c r="A43" s="113">
        <v>917</v>
      </c>
      <c r="B43" s="114" t="s">
        <v>140</v>
      </c>
      <c r="C43" s="309" t="s">
        <v>107</v>
      </c>
      <c r="D43" s="304"/>
    </row>
    <row r="44" spans="1:4" s="112" customFormat="1" ht="32.4" customHeight="1">
      <c r="A44" s="113">
        <v>917</v>
      </c>
      <c r="B44" s="113" t="s">
        <v>80</v>
      </c>
      <c r="C44" s="309" t="s">
        <v>54</v>
      </c>
      <c r="D44" s="304"/>
    </row>
    <row r="45" spans="1:4" s="112" customFormat="1" ht="14.4">
      <c r="A45" s="113">
        <v>917</v>
      </c>
      <c r="B45" s="113" t="s">
        <v>84</v>
      </c>
      <c r="C45" s="309" t="s">
        <v>85</v>
      </c>
      <c r="D45" s="304"/>
    </row>
    <row r="46" spans="1:4" s="112" customFormat="1" ht="51" customHeight="1">
      <c r="A46" s="110"/>
      <c r="B46" s="111"/>
      <c r="C46" s="303" t="s">
        <v>93</v>
      </c>
      <c r="D46" s="304"/>
    </row>
    <row r="47" spans="1:4" s="112" customFormat="1" ht="16.5" customHeight="1">
      <c r="A47" s="113">
        <v>918</v>
      </c>
      <c r="B47" s="114" t="s">
        <v>140</v>
      </c>
      <c r="C47" s="309" t="s">
        <v>107</v>
      </c>
      <c r="D47" s="304"/>
    </row>
    <row r="48" spans="1:4" s="112" customFormat="1" ht="31.5" customHeight="1">
      <c r="A48" s="113">
        <v>918</v>
      </c>
      <c r="B48" s="113" t="s">
        <v>80</v>
      </c>
      <c r="C48" s="309" t="s">
        <v>54</v>
      </c>
      <c r="D48" s="304"/>
    </row>
    <row r="49" spans="1:5" s="112" customFormat="1" ht="14.4">
      <c r="A49" s="113">
        <v>918</v>
      </c>
      <c r="B49" s="113" t="s">
        <v>84</v>
      </c>
      <c r="C49" s="309" t="s">
        <v>85</v>
      </c>
      <c r="D49" s="304"/>
    </row>
    <row r="50" spans="1:5" s="112" customFormat="1" ht="32.25" customHeight="1">
      <c r="A50" s="113"/>
      <c r="B50" s="113"/>
      <c r="C50" s="303" t="s">
        <v>312</v>
      </c>
      <c r="D50" s="304"/>
    </row>
    <row r="51" spans="1:5" s="112" customFormat="1" ht="18.75" customHeight="1">
      <c r="A51" s="113">
        <v>923</v>
      </c>
      <c r="B51" s="113" t="s">
        <v>84</v>
      </c>
      <c r="C51" s="309" t="s">
        <v>85</v>
      </c>
      <c r="D51" s="304"/>
    </row>
    <row r="52" spans="1:5" s="112" customFormat="1" ht="19.5" customHeight="1">
      <c r="A52" s="113">
        <v>923</v>
      </c>
      <c r="B52" s="113" t="s">
        <v>313</v>
      </c>
      <c r="C52" s="309" t="s">
        <v>314</v>
      </c>
      <c r="D52" s="304"/>
    </row>
    <row r="53" spans="1:5" s="112" customFormat="1" ht="60" customHeight="1">
      <c r="A53" s="104"/>
      <c r="B53" s="15"/>
      <c r="C53" s="303" t="s">
        <v>94</v>
      </c>
      <c r="D53" s="303"/>
    </row>
    <row r="54" spans="1:5" s="112" customFormat="1" ht="13.5" customHeight="1">
      <c r="A54" s="104"/>
      <c r="B54" s="15" t="s">
        <v>95</v>
      </c>
      <c r="C54" s="313" t="s">
        <v>96</v>
      </c>
      <c r="D54" s="313"/>
    </row>
    <row r="55" spans="1:5" s="112" customFormat="1" ht="13.5" customHeight="1">
      <c r="A55" s="116"/>
      <c r="B55" s="117"/>
      <c r="C55" s="118"/>
      <c r="D55" s="118"/>
    </row>
    <row r="56" spans="1:5" s="119" customFormat="1" ht="19.95" customHeight="1">
      <c r="A56" s="314" t="s">
        <v>97</v>
      </c>
      <c r="B56" s="314"/>
      <c r="C56" s="314"/>
      <c r="D56" s="314"/>
    </row>
    <row r="57" spans="1:5" s="119" customFormat="1" ht="30.75" customHeight="1">
      <c r="A57" s="314" t="s">
        <v>143</v>
      </c>
      <c r="B57" s="314"/>
      <c r="C57" s="314"/>
      <c r="D57" s="314"/>
    </row>
    <row r="58" spans="1:5">
      <c r="A58" s="120"/>
      <c r="B58" s="120"/>
      <c r="C58" s="120"/>
      <c r="D58" s="120"/>
    </row>
    <row r="60" spans="1:5" ht="13.8">
      <c r="A60" s="58" t="s">
        <v>2</v>
      </c>
      <c r="B60" s="1"/>
      <c r="C60" s="105"/>
      <c r="D60" s="315" t="s">
        <v>98</v>
      </c>
      <c r="E60" s="315"/>
    </row>
  </sheetData>
  <mergeCells count="39">
    <mergeCell ref="C54:D54"/>
    <mergeCell ref="A56:D56"/>
    <mergeCell ref="A57:D57"/>
    <mergeCell ref="D60:E60"/>
    <mergeCell ref="C45:D45"/>
    <mergeCell ref="C46:D46"/>
    <mergeCell ref="C49:D49"/>
    <mergeCell ref="C48:D48"/>
    <mergeCell ref="C53:D53"/>
    <mergeCell ref="C47:D47"/>
    <mergeCell ref="C50:D50"/>
    <mergeCell ref="C51:D51"/>
    <mergeCell ref="C52:D52"/>
    <mergeCell ref="C44:D44"/>
    <mergeCell ref="C31:D31"/>
    <mergeCell ref="C32:D32"/>
    <mergeCell ref="C33:D33"/>
    <mergeCell ref="C34:D34"/>
    <mergeCell ref="C35:D35"/>
    <mergeCell ref="C39:D39"/>
    <mergeCell ref="C40:D40"/>
    <mergeCell ref="C41:D41"/>
    <mergeCell ref="C42:D42"/>
    <mergeCell ref="C37:D37"/>
    <mergeCell ref="C43:D43"/>
    <mergeCell ref="C38:D38"/>
    <mergeCell ref="C36:D36"/>
    <mergeCell ref="C30:D30"/>
    <mergeCell ref="A17:D18"/>
    <mergeCell ref="A20:B20"/>
    <mergeCell ref="C20:D21"/>
    <mergeCell ref="C22:D22"/>
    <mergeCell ref="C23:D23"/>
    <mergeCell ref="C25:D25"/>
    <mergeCell ref="C26:D26"/>
    <mergeCell ref="C27:D27"/>
    <mergeCell ref="C29:D29"/>
    <mergeCell ref="C24:D24"/>
    <mergeCell ref="C28:D28"/>
  </mergeCells>
  <pageMargins left="0.78740157480314965" right="0.39370078740157483" top="0.6692913385826772" bottom="0.39370078740157483" header="0.51181102362204722" footer="0"/>
  <pageSetup paperSize="9" scale="70" orientation="portrait" r:id="rId1"/>
  <headerFooter differentFirst="1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1:E701"/>
  <sheetViews>
    <sheetView showGridLines="0" workbookViewId="0">
      <selection activeCell="K24" sqref="K24"/>
    </sheetView>
  </sheetViews>
  <sheetFormatPr defaultColWidth="9.109375" defaultRowHeight="15.6"/>
  <cols>
    <col min="1" max="1" width="67.109375" style="229" customWidth="1"/>
    <col min="2" max="2" width="13.33203125" style="254" customWidth="1"/>
    <col min="3" max="3" width="8.44140625" style="254" customWidth="1"/>
    <col min="4" max="4" width="10.109375" style="254" customWidth="1"/>
    <col min="5" max="5" width="12.88671875" style="229" customWidth="1"/>
    <col min="6" max="238" width="9.109375" style="229" customWidth="1"/>
    <col min="239" max="16384" width="9.109375" style="229"/>
  </cols>
  <sheetData>
    <row r="11" spans="1:5">
      <c r="A11" s="226"/>
      <c r="B11" s="227"/>
      <c r="C11" s="227"/>
      <c r="D11" s="227"/>
      <c r="E11" s="228"/>
    </row>
    <row r="12" spans="1:5">
      <c r="A12" s="230"/>
      <c r="B12" s="227"/>
      <c r="C12" s="227"/>
      <c r="D12" s="227"/>
      <c r="E12" s="228"/>
    </row>
    <row r="13" spans="1:5" ht="12.75" customHeight="1">
      <c r="A13" s="230"/>
      <c r="B13" s="227"/>
      <c r="C13" s="227"/>
      <c r="D13" s="227"/>
      <c r="E13" s="228"/>
    </row>
    <row r="14" spans="1:5" ht="66.75" customHeight="1">
      <c r="A14" s="317" t="s">
        <v>317</v>
      </c>
      <c r="B14" s="317"/>
      <c r="C14" s="317"/>
      <c r="D14" s="317"/>
      <c r="E14" s="317"/>
    </row>
    <row r="15" spans="1:5" ht="12.75" customHeight="1">
      <c r="A15" s="231"/>
      <c r="B15" s="232"/>
      <c r="C15" s="232"/>
      <c r="D15" s="232"/>
      <c r="E15" s="233"/>
    </row>
    <row r="16" spans="1:5" ht="16.5" customHeight="1">
      <c r="A16" s="234"/>
      <c r="B16" s="232"/>
      <c r="C16" s="232"/>
      <c r="D16" s="232"/>
      <c r="E16" s="233"/>
    </row>
    <row r="17" spans="1:5">
      <c r="A17" s="318" t="s">
        <v>150</v>
      </c>
      <c r="B17" s="319" t="s">
        <v>151</v>
      </c>
      <c r="C17" s="319"/>
      <c r="D17" s="319"/>
      <c r="E17" s="320" t="s">
        <v>152</v>
      </c>
    </row>
    <row r="18" spans="1:5" ht="22.8">
      <c r="A18" s="318"/>
      <c r="B18" s="225" t="s">
        <v>318</v>
      </c>
      <c r="C18" s="225" t="s">
        <v>319</v>
      </c>
      <c r="D18" s="235" t="s">
        <v>320</v>
      </c>
      <c r="E18" s="320"/>
    </row>
    <row r="19" spans="1:5" ht="12.75" customHeight="1">
      <c r="A19" s="236">
        <v>1</v>
      </c>
      <c r="B19" s="236">
        <v>2</v>
      </c>
      <c r="C19" s="236">
        <v>3</v>
      </c>
      <c r="D19" s="236">
        <v>4</v>
      </c>
      <c r="E19" s="236">
        <v>5</v>
      </c>
    </row>
    <row r="20" spans="1:5" s="242" customFormat="1" ht="31.2">
      <c r="A20" s="237" t="s">
        <v>321</v>
      </c>
      <c r="B20" s="238" t="s">
        <v>322</v>
      </c>
      <c r="C20" s="239" t="s">
        <v>323</v>
      </c>
      <c r="D20" s="240"/>
      <c r="E20" s="241">
        <v>827805.1</v>
      </c>
    </row>
    <row r="21" spans="1:5" ht="31.2">
      <c r="A21" s="243" t="s">
        <v>324</v>
      </c>
      <c r="B21" s="244" t="s">
        <v>325</v>
      </c>
      <c r="C21" s="245" t="s">
        <v>323</v>
      </c>
      <c r="D21" s="246"/>
      <c r="E21" s="247">
        <v>809197.7</v>
      </c>
    </row>
    <row r="22" spans="1:5" ht="31.2">
      <c r="A22" s="243" t="s">
        <v>326</v>
      </c>
      <c r="B22" s="244" t="s">
        <v>327</v>
      </c>
      <c r="C22" s="245" t="s">
        <v>323</v>
      </c>
      <c r="D22" s="246"/>
      <c r="E22" s="247">
        <v>234390.2</v>
      </c>
    </row>
    <row r="23" spans="1:5" ht="31.2">
      <c r="A23" s="243" t="s">
        <v>328</v>
      </c>
      <c r="B23" s="244" t="s">
        <v>329</v>
      </c>
      <c r="C23" s="245" t="s">
        <v>323</v>
      </c>
      <c r="D23" s="246"/>
      <c r="E23" s="247">
        <v>1317.1</v>
      </c>
    </row>
    <row r="24" spans="1:5" ht="31.2">
      <c r="A24" s="243" t="s">
        <v>330</v>
      </c>
      <c r="B24" s="244" t="s">
        <v>329</v>
      </c>
      <c r="C24" s="245" t="s">
        <v>331</v>
      </c>
      <c r="D24" s="246"/>
      <c r="E24" s="247">
        <v>1317.1</v>
      </c>
    </row>
    <row r="25" spans="1:5">
      <c r="A25" s="243" t="s">
        <v>153</v>
      </c>
      <c r="B25" s="244" t="s">
        <v>329</v>
      </c>
      <c r="C25" s="245" t="s">
        <v>331</v>
      </c>
      <c r="D25" s="246">
        <v>701</v>
      </c>
      <c r="E25" s="247">
        <v>1317.1</v>
      </c>
    </row>
    <row r="26" spans="1:5">
      <c r="A26" s="243" t="s">
        <v>332</v>
      </c>
      <c r="B26" s="244" t="s">
        <v>333</v>
      </c>
      <c r="C26" s="245" t="s">
        <v>323</v>
      </c>
      <c r="D26" s="246"/>
      <c r="E26" s="247">
        <v>91</v>
      </c>
    </row>
    <row r="27" spans="1:5" ht="31.2">
      <c r="A27" s="243" t="s">
        <v>330</v>
      </c>
      <c r="B27" s="244" t="s">
        <v>333</v>
      </c>
      <c r="C27" s="245" t="s">
        <v>331</v>
      </c>
      <c r="D27" s="246"/>
      <c r="E27" s="247">
        <v>91</v>
      </c>
    </row>
    <row r="28" spans="1:5">
      <c r="A28" s="243" t="s">
        <v>153</v>
      </c>
      <c r="B28" s="244" t="s">
        <v>333</v>
      </c>
      <c r="C28" s="245" t="s">
        <v>331</v>
      </c>
      <c r="D28" s="246">
        <v>701</v>
      </c>
      <c r="E28" s="247">
        <v>91</v>
      </c>
    </row>
    <row r="29" spans="1:5">
      <c r="A29" s="243" t="s">
        <v>334</v>
      </c>
      <c r="B29" s="244" t="s">
        <v>335</v>
      </c>
      <c r="C29" s="245" t="s">
        <v>323</v>
      </c>
      <c r="D29" s="246"/>
      <c r="E29" s="247">
        <v>248.2</v>
      </c>
    </row>
    <row r="30" spans="1:5" ht="31.2">
      <c r="A30" s="243" t="s">
        <v>330</v>
      </c>
      <c r="B30" s="244" t="s">
        <v>335</v>
      </c>
      <c r="C30" s="245" t="s">
        <v>331</v>
      </c>
      <c r="D30" s="246"/>
      <c r="E30" s="247">
        <v>248.2</v>
      </c>
    </row>
    <row r="31" spans="1:5" ht="31.2">
      <c r="A31" s="243" t="s">
        <v>154</v>
      </c>
      <c r="B31" s="244" t="s">
        <v>335</v>
      </c>
      <c r="C31" s="245" t="s">
        <v>331</v>
      </c>
      <c r="D31" s="246">
        <v>705</v>
      </c>
      <c r="E31" s="247">
        <v>248.2</v>
      </c>
    </row>
    <row r="32" spans="1:5">
      <c r="A32" s="243" t="s">
        <v>336</v>
      </c>
      <c r="B32" s="244" t="s">
        <v>337</v>
      </c>
      <c r="C32" s="245" t="s">
        <v>323</v>
      </c>
      <c r="D32" s="246"/>
      <c r="E32" s="247">
        <v>39215.9</v>
      </c>
    </row>
    <row r="33" spans="1:5" ht="31.2">
      <c r="A33" s="243" t="s">
        <v>330</v>
      </c>
      <c r="B33" s="244" t="s">
        <v>337</v>
      </c>
      <c r="C33" s="245" t="s">
        <v>331</v>
      </c>
      <c r="D33" s="246"/>
      <c r="E33" s="247">
        <v>38321.5</v>
      </c>
    </row>
    <row r="34" spans="1:5">
      <c r="A34" s="243" t="s">
        <v>153</v>
      </c>
      <c r="B34" s="244" t="s">
        <v>337</v>
      </c>
      <c r="C34" s="245" t="s">
        <v>331</v>
      </c>
      <c r="D34" s="246">
        <v>701</v>
      </c>
      <c r="E34" s="247">
        <v>38321.5</v>
      </c>
    </row>
    <row r="35" spans="1:5">
      <c r="A35" s="243" t="s">
        <v>338</v>
      </c>
      <c r="B35" s="244" t="s">
        <v>337</v>
      </c>
      <c r="C35" s="245" t="s">
        <v>339</v>
      </c>
      <c r="D35" s="246"/>
      <c r="E35" s="247">
        <v>130</v>
      </c>
    </row>
    <row r="36" spans="1:5">
      <c r="A36" s="243" t="s">
        <v>153</v>
      </c>
      <c r="B36" s="244" t="s">
        <v>337</v>
      </c>
      <c r="C36" s="245" t="s">
        <v>339</v>
      </c>
      <c r="D36" s="246">
        <v>701</v>
      </c>
      <c r="E36" s="247">
        <v>130</v>
      </c>
    </row>
    <row r="37" spans="1:5">
      <c r="A37" s="243" t="s">
        <v>340</v>
      </c>
      <c r="B37" s="244" t="s">
        <v>337</v>
      </c>
      <c r="C37" s="245" t="s">
        <v>341</v>
      </c>
      <c r="D37" s="246"/>
      <c r="E37" s="247">
        <v>764.4</v>
      </c>
    </row>
    <row r="38" spans="1:5">
      <c r="A38" s="243" t="s">
        <v>153</v>
      </c>
      <c r="B38" s="244" t="s">
        <v>337</v>
      </c>
      <c r="C38" s="245" t="s">
        <v>341</v>
      </c>
      <c r="D38" s="246">
        <v>701</v>
      </c>
      <c r="E38" s="247">
        <v>764.4</v>
      </c>
    </row>
    <row r="39" spans="1:5" ht="46.5" customHeight="1">
      <c r="A39" s="243" t="s">
        <v>342</v>
      </c>
      <c r="B39" s="244" t="s">
        <v>343</v>
      </c>
      <c r="C39" s="245" t="s">
        <v>323</v>
      </c>
      <c r="D39" s="246"/>
      <c r="E39" s="247">
        <v>191170.1</v>
      </c>
    </row>
    <row r="40" spans="1:5" ht="46.5" customHeight="1">
      <c r="A40" s="243" t="s">
        <v>344</v>
      </c>
      <c r="B40" s="244" t="s">
        <v>343</v>
      </c>
      <c r="C40" s="245" t="s">
        <v>345</v>
      </c>
      <c r="D40" s="246"/>
      <c r="E40" s="247">
        <v>190018.4</v>
      </c>
    </row>
    <row r="41" spans="1:5">
      <c r="A41" s="243" t="s">
        <v>153</v>
      </c>
      <c r="B41" s="244" t="s">
        <v>343</v>
      </c>
      <c r="C41" s="245" t="s">
        <v>345</v>
      </c>
      <c r="D41" s="246">
        <v>701</v>
      </c>
      <c r="E41" s="247">
        <v>190018.4</v>
      </c>
    </row>
    <row r="42" spans="1:5" ht="31.2">
      <c r="A42" s="243" t="s">
        <v>330</v>
      </c>
      <c r="B42" s="244" t="s">
        <v>343</v>
      </c>
      <c r="C42" s="245" t="s">
        <v>331</v>
      </c>
      <c r="D42" s="246"/>
      <c r="E42" s="247">
        <v>1151.7</v>
      </c>
    </row>
    <row r="43" spans="1:5">
      <c r="A43" s="243" t="s">
        <v>153</v>
      </c>
      <c r="B43" s="244" t="s">
        <v>343</v>
      </c>
      <c r="C43" s="245" t="s">
        <v>331</v>
      </c>
      <c r="D43" s="246">
        <v>701</v>
      </c>
      <c r="E43" s="247">
        <v>1151.7</v>
      </c>
    </row>
    <row r="44" spans="1:5" ht="62.4">
      <c r="A44" s="243" t="s">
        <v>346</v>
      </c>
      <c r="B44" s="244" t="s">
        <v>347</v>
      </c>
      <c r="C44" s="245" t="s">
        <v>323</v>
      </c>
      <c r="D44" s="246"/>
      <c r="E44" s="247">
        <v>744.7</v>
      </c>
    </row>
    <row r="45" spans="1:5" ht="31.2">
      <c r="A45" s="243" t="s">
        <v>330</v>
      </c>
      <c r="B45" s="244" t="s">
        <v>347</v>
      </c>
      <c r="C45" s="245" t="s">
        <v>331</v>
      </c>
      <c r="D45" s="246"/>
      <c r="E45" s="247">
        <v>744.7</v>
      </c>
    </row>
    <row r="46" spans="1:5">
      <c r="A46" s="243" t="s">
        <v>153</v>
      </c>
      <c r="B46" s="244" t="s">
        <v>347</v>
      </c>
      <c r="C46" s="245" t="s">
        <v>331</v>
      </c>
      <c r="D46" s="246">
        <v>701</v>
      </c>
      <c r="E46" s="247">
        <v>744.7</v>
      </c>
    </row>
    <row r="47" spans="1:5">
      <c r="A47" s="243" t="s">
        <v>348</v>
      </c>
      <c r="B47" s="244" t="s">
        <v>349</v>
      </c>
      <c r="C47" s="245" t="s">
        <v>323</v>
      </c>
      <c r="D47" s="246"/>
      <c r="E47" s="247">
        <v>1603.2</v>
      </c>
    </row>
    <row r="48" spans="1:5" ht="31.2">
      <c r="A48" s="243" t="s">
        <v>330</v>
      </c>
      <c r="B48" s="244" t="s">
        <v>349</v>
      </c>
      <c r="C48" s="245" t="s">
        <v>331</v>
      </c>
      <c r="D48" s="246"/>
      <c r="E48" s="247">
        <v>1603.2</v>
      </c>
    </row>
    <row r="49" spans="1:5">
      <c r="A49" s="243" t="s">
        <v>153</v>
      </c>
      <c r="B49" s="244" t="s">
        <v>349</v>
      </c>
      <c r="C49" s="245" t="s">
        <v>331</v>
      </c>
      <c r="D49" s="246">
        <v>701</v>
      </c>
      <c r="E49" s="247">
        <v>1603.2</v>
      </c>
    </row>
    <row r="50" spans="1:5" ht="31.2">
      <c r="A50" s="243" t="s">
        <v>350</v>
      </c>
      <c r="B50" s="244" t="s">
        <v>351</v>
      </c>
      <c r="C50" s="245" t="s">
        <v>323</v>
      </c>
      <c r="D50" s="246"/>
      <c r="E50" s="247">
        <v>528584.6</v>
      </c>
    </row>
    <row r="51" spans="1:5" ht="31.2">
      <c r="A51" s="243" t="s">
        <v>328</v>
      </c>
      <c r="B51" s="244" t="s">
        <v>352</v>
      </c>
      <c r="C51" s="245" t="s">
        <v>323</v>
      </c>
      <c r="D51" s="246"/>
      <c r="E51" s="247">
        <v>2358.3000000000002</v>
      </c>
    </row>
    <row r="52" spans="1:5" ht="31.2">
      <c r="A52" s="243" t="s">
        <v>330</v>
      </c>
      <c r="B52" s="244" t="s">
        <v>352</v>
      </c>
      <c r="C52" s="245" t="s">
        <v>331</v>
      </c>
      <c r="D52" s="246"/>
      <c r="E52" s="247">
        <v>2358.3000000000002</v>
      </c>
    </row>
    <row r="53" spans="1:5">
      <c r="A53" s="243" t="s">
        <v>155</v>
      </c>
      <c r="B53" s="244" t="s">
        <v>352</v>
      </c>
      <c r="C53" s="245" t="s">
        <v>331</v>
      </c>
      <c r="D53" s="246">
        <v>702</v>
      </c>
      <c r="E53" s="247">
        <v>2358.3000000000002</v>
      </c>
    </row>
    <row r="54" spans="1:5">
      <c r="A54" s="243" t="s">
        <v>353</v>
      </c>
      <c r="B54" s="244" t="s">
        <v>354</v>
      </c>
      <c r="C54" s="245" t="s">
        <v>323</v>
      </c>
      <c r="D54" s="246"/>
      <c r="E54" s="247">
        <v>813</v>
      </c>
    </row>
    <row r="55" spans="1:5" ht="31.2">
      <c r="A55" s="243" t="s">
        <v>330</v>
      </c>
      <c r="B55" s="244" t="s">
        <v>354</v>
      </c>
      <c r="C55" s="245" t="s">
        <v>331</v>
      </c>
      <c r="D55" s="246"/>
      <c r="E55" s="247">
        <v>813</v>
      </c>
    </row>
    <row r="56" spans="1:5">
      <c r="A56" s="243" t="s">
        <v>155</v>
      </c>
      <c r="B56" s="244" t="s">
        <v>354</v>
      </c>
      <c r="C56" s="245" t="s">
        <v>331</v>
      </c>
      <c r="D56" s="246">
        <v>702</v>
      </c>
      <c r="E56" s="247">
        <v>813</v>
      </c>
    </row>
    <row r="57" spans="1:5">
      <c r="A57" s="243" t="s">
        <v>332</v>
      </c>
      <c r="B57" s="244" t="s">
        <v>355</v>
      </c>
      <c r="C57" s="245" t="s">
        <v>323</v>
      </c>
      <c r="D57" s="246"/>
      <c r="E57" s="247">
        <v>198.7</v>
      </c>
    </row>
    <row r="58" spans="1:5" ht="31.2">
      <c r="A58" s="243" t="s">
        <v>330</v>
      </c>
      <c r="B58" s="244" t="s">
        <v>355</v>
      </c>
      <c r="C58" s="245" t="s">
        <v>331</v>
      </c>
      <c r="D58" s="246"/>
      <c r="E58" s="247">
        <v>198.7</v>
      </c>
    </row>
    <row r="59" spans="1:5">
      <c r="A59" s="243" t="s">
        <v>155</v>
      </c>
      <c r="B59" s="244" t="s">
        <v>355</v>
      </c>
      <c r="C59" s="245" t="s">
        <v>331</v>
      </c>
      <c r="D59" s="246">
        <v>702</v>
      </c>
      <c r="E59" s="247">
        <v>198.7</v>
      </c>
    </row>
    <row r="60" spans="1:5" ht="31.2">
      <c r="A60" s="243" t="s">
        <v>356</v>
      </c>
      <c r="B60" s="244" t="s">
        <v>357</v>
      </c>
      <c r="C60" s="245" t="s">
        <v>323</v>
      </c>
      <c r="D60" s="246"/>
      <c r="E60" s="247">
        <v>8597.5</v>
      </c>
    </row>
    <row r="61" spans="1:5" ht="31.2">
      <c r="A61" s="243" t="s">
        <v>330</v>
      </c>
      <c r="B61" s="244" t="s">
        <v>357</v>
      </c>
      <c r="C61" s="245" t="s">
        <v>331</v>
      </c>
      <c r="D61" s="246"/>
      <c r="E61" s="247">
        <v>8425</v>
      </c>
    </row>
    <row r="62" spans="1:5">
      <c r="A62" s="243" t="s">
        <v>155</v>
      </c>
      <c r="B62" s="244" t="s">
        <v>357</v>
      </c>
      <c r="C62" s="245" t="s">
        <v>331</v>
      </c>
      <c r="D62" s="246">
        <v>702</v>
      </c>
      <c r="E62" s="247">
        <v>8425</v>
      </c>
    </row>
    <row r="63" spans="1:5">
      <c r="A63" s="243" t="s">
        <v>340</v>
      </c>
      <c r="B63" s="244" t="s">
        <v>357</v>
      </c>
      <c r="C63" s="245" t="s">
        <v>341</v>
      </c>
      <c r="D63" s="246"/>
      <c r="E63" s="247">
        <v>172.5</v>
      </c>
    </row>
    <row r="64" spans="1:5">
      <c r="A64" s="243" t="s">
        <v>155</v>
      </c>
      <c r="B64" s="244" t="s">
        <v>357</v>
      </c>
      <c r="C64" s="245" t="s">
        <v>341</v>
      </c>
      <c r="D64" s="246">
        <v>702</v>
      </c>
      <c r="E64" s="247">
        <v>172.5</v>
      </c>
    </row>
    <row r="65" spans="1:5" ht="31.2">
      <c r="A65" s="243" t="s">
        <v>358</v>
      </c>
      <c r="B65" s="244" t="s">
        <v>359</v>
      </c>
      <c r="C65" s="245" t="s">
        <v>323</v>
      </c>
      <c r="D65" s="246"/>
      <c r="E65" s="247">
        <v>100</v>
      </c>
    </row>
    <row r="66" spans="1:5" ht="46.5" customHeight="1">
      <c r="A66" s="243" t="s">
        <v>344</v>
      </c>
      <c r="B66" s="244" t="s">
        <v>359</v>
      </c>
      <c r="C66" s="245" t="s">
        <v>345</v>
      </c>
      <c r="D66" s="246"/>
      <c r="E66" s="247">
        <v>100</v>
      </c>
    </row>
    <row r="67" spans="1:5">
      <c r="A67" s="243" t="s">
        <v>155</v>
      </c>
      <c r="B67" s="244" t="s">
        <v>359</v>
      </c>
      <c r="C67" s="245" t="s">
        <v>345</v>
      </c>
      <c r="D67" s="246">
        <v>702</v>
      </c>
      <c r="E67" s="247">
        <v>100</v>
      </c>
    </row>
    <row r="68" spans="1:5">
      <c r="A68" s="243" t="s">
        <v>360</v>
      </c>
      <c r="B68" s="244" t="s">
        <v>361</v>
      </c>
      <c r="C68" s="245" t="s">
        <v>323</v>
      </c>
      <c r="D68" s="246"/>
      <c r="E68" s="247">
        <v>15</v>
      </c>
    </row>
    <row r="69" spans="1:5" ht="31.2">
      <c r="A69" s="243" t="s">
        <v>330</v>
      </c>
      <c r="B69" s="244" t="s">
        <v>361</v>
      </c>
      <c r="C69" s="245" t="s">
        <v>331</v>
      </c>
      <c r="D69" s="246"/>
      <c r="E69" s="247">
        <v>15</v>
      </c>
    </row>
    <row r="70" spans="1:5">
      <c r="A70" s="243" t="s">
        <v>155</v>
      </c>
      <c r="B70" s="244" t="s">
        <v>361</v>
      </c>
      <c r="C70" s="245" t="s">
        <v>331</v>
      </c>
      <c r="D70" s="246">
        <v>702</v>
      </c>
      <c r="E70" s="247">
        <v>15</v>
      </c>
    </row>
    <row r="71" spans="1:5">
      <c r="A71" s="243" t="s">
        <v>362</v>
      </c>
      <c r="B71" s="244" t="s">
        <v>363</v>
      </c>
      <c r="C71" s="245" t="s">
        <v>323</v>
      </c>
      <c r="D71" s="246"/>
      <c r="E71" s="247">
        <v>213.4</v>
      </c>
    </row>
    <row r="72" spans="1:5" ht="31.2">
      <c r="A72" s="243" t="s">
        <v>330</v>
      </c>
      <c r="B72" s="244" t="s">
        <v>363</v>
      </c>
      <c r="C72" s="245" t="s">
        <v>331</v>
      </c>
      <c r="D72" s="246"/>
      <c r="E72" s="247">
        <v>213.4</v>
      </c>
    </row>
    <row r="73" spans="1:5">
      <c r="A73" s="243" t="s">
        <v>155</v>
      </c>
      <c r="B73" s="244" t="s">
        <v>363</v>
      </c>
      <c r="C73" s="245" t="s">
        <v>331</v>
      </c>
      <c r="D73" s="246">
        <v>702</v>
      </c>
      <c r="E73" s="247">
        <v>213.4</v>
      </c>
    </row>
    <row r="74" spans="1:5">
      <c r="A74" s="243" t="s">
        <v>334</v>
      </c>
      <c r="B74" s="244" t="s">
        <v>364</v>
      </c>
      <c r="C74" s="245" t="s">
        <v>323</v>
      </c>
      <c r="D74" s="246"/>
      <c r="E74" s="247">
        <v>217.6</v>
      </c>
    </row>
    <row r="75" spans="1:5" ht="31.2">
      <c r="A75" s="243" t="s">
        <v>330</v>
      </c>
      <c r="B75" s="244" t="s">
        <v>364</v>
      </c>
      <c r="C75" s="245" t="s">
        <v>331</v>
      </c>
      <c r="D75" s="246"/>
      <c r="E75" s="247">
        <v>217.6</v>
      </c>
    </row>
    <row r="76" spans="1:5" ht="31.2">
      <c r="A76" s="243" t="s">
        <v>154</v>
      </c>
      <c r="B76" s="244" t="s">
        <v>364</v>
      </c>
      <c r="C76" s="245" t="s">
        <v>331</v>
      </c>
      <c r="D76" s="246">
        <v>705</v>
      </c>
      <c r="E76" s="247">
        <v>217.6</v>
      </c>
    </row>
    <row r="77" spans="1:5">
      <c r="A77" s="243" t="s">
        <v>336</v>
      </c>
      <c r="B77" s="244" t="s">
        <v>365</v>
      </c>
      <c r="C77" s="245" t="s">
        <v>323</v>
      </c>
      <c r="D77" s="246"/>
      <c r="E77" s="247">
        <v>39969.199999999997</v>
      </c>
    </row>
    <row r="78" spans="1:5" ht="31.2">
      <c r="A78" s="243" t="s">
        <v>330</v>
      </c>
      <c r="B78" s="244" t="s">
        <v>365</v>
      </c>
      <c r="C78" s="245" t="s">
        <v>331</v>
      </c>
      <c r="D78" s="246"/>
      <c r="E78" s="247">
        <v>37522.300000000003</v>
      </c>
    </row>
    <row r="79" spans="1:5">
      <c r="A79" s="243" t="s">
        <v>155</v>
      </c>
      <c r="B79" s="244" t="s">
        <v>365</v>
      </c>
      <c r="C79" s="245" t="s">
        <v>331</v>
      </c>
      <c r="D79" s="246">
        <v>702</v>
      </c>
      <c r="E79" s="247">
        <v>37522.300000000003</v>
      </c>
    </row>
    <row r="80" spans="1:5">
      <c r="A80" s="243" t="s">
        <v>340</v>
      </c>
      <c r="B80" s="244" t="s">
        <v>365</v>
      </c>
      <c r="C80" s="245" t="s">
        <v>341</v>
      </c>
      <c r="D80" s="246"/>
      <c r="E80" s="247">
        <v>2446.9</v>
      </c>
    </row>
    <row r="81" spans="1:5">
      <c r="A81" s="243" t="s">
        <v>155</v>
      </c>
      <c r="B81" s="244" t="s">
        <v>365</v>
      </c>
      <c r="C81" s="245" t="s">
        <v>341</v>
      </c>
      <c r="D81" s="246">
        <v>702</v>
      </c>
      <c r="E81" s="247">
        <v>2446.9</v>
      </c>
    </row>
    <row r="82" spans="1:5" ht="78" customHeight="1">
      <c r="A82" s="243" t="s">
        <v>366</v>
      </c>
      <c r="B82" s="244" t="s">
        <v>367</v>
      </c>
      <c r="C82" s="245" t="s">
        <v>323</v>
      </c>
      <c r="D82" s="246"/>
      <c r="E82" s="247">
        <v>426851.5</v>
      </c>
    </row>
    <row r="83" spans="1:5" ht="46.5" customHeight="1">
      <c r="A83" s="243" t="s">
        <v>344</v>
      </c>
      <c r="B83" s="244" t="s">
        <v>367</v>
      </c>
      <c r="C83" s="245" t="s">
        <v>345</v>
      </c>
      <c r="D83" s="246"/>
      <c r="E83" s="247">
        <v>419311.3</v>
      </c>
    </row>
    <row r="84" spans="1:5">
      <c r="A84" s="243" t="s">
        <v>155</v>
      </c>
      <c r="B84" s="244" t="s">
        <v>367</v>
      </c>
      <c r="C84" s="245" t="s">
        <v>345</v>
      </c>
      <c r="D84" s="246">
        <v>702</v>
      </c>
      <c r="E84" s="247">
        <v>419311.3</v>
      </c>
    </row>
    <row r="85" spans="1:5" ht="31.2">
      <c r="A85" s="243" t="s">
        <v>330</v>
      </c>
      <c r="B85" s="244" t="s">
        <v>367</v>
      </c>
      <c r="C85" s="245" t="s">
        <v>331</v>
      </c>
      <c r="D85" s="246"/>
      <c r="E85" s="247">
        <v>7540.2</v>
      </c>
    </row>
    <row r="86" spans="1:5">
      <c r="A86" s="243" t="s">
        <v>155</v>
      </c>
      <c r="B86" s="244" t="s">
        <v>367</v>
      </c>
      <c r="C86" s="245" t="s">
        <v>331</v>
      </c>
      <c r="D86" s="246">
        <v>702</v>
      </c>
      <c r="E86" s="247">
        <v>7540.2</v>
      </c>
    </row>
    <row r="87" spans="1:5" ht="46.8">
      <c r="A87" s="243" t="s">
        <v>368</v>
      </c>
      <c r="B87" s="244" t="s">
        <v>369</v>
      </c>
      <c r="C87" s="245" t="s">
        <v>323</v>
      </c>
      <c r="D87" s="246"/>
      <c r="E87" s="247">
        <v>14707.4</v>
      </c>
    </row>
    <row r="88" spans="1:5" ht="31.2">
      <c r="A88" s="243" t="s">
        <v>330</v>
      </c>
      <c r="B88" s="244" t="s">
        <v>369</v>
      </c>
      <c r="C88" s="245" t="s">
        <v>331</v>
      </c>
      <c r="D88" s="246"/>
      <c r="E88" s="247">
        <v>14707.4</v>
      </c>
    </row>
    <row r="89" spans="1:5">
      <c r="A89" s="243" t="s">
        <v>156</v>
      </c>
      <c r="B89" s="244" t="s">
        <v>369</v>
      </c>
      <c r="C89" s="245" t="s">
        <v>331</v>
      </c>
      <c r="D89" s="246">
        <v>1004</v>
      </c>
      <c r="E89" s="247">
        <v>14707.4</v>
      </c>
    </row>
    <row r="90" spans="1:5" ht="31.2">
      <c r="A90" s="243" t="s">
        <v>370</v>
      </c>
      <c r="B90" s="244" t="s">
        <v>371</v>
      </c>
      <c r="C90" s="245" t="s">
        <v>323</v>
      </c>
      <c r="D90" s="246"/>
      <c r="E90" s="247">
        <v>28723.4</v>
      </c>
    </row>
    <row r="91" spans="1:5" ht="31.2">
      <c r="A91" s="243" t="s">
        <v>330</v>
      </c>
      <c r="B91" s="244" t="s">
        <v>371</v>
      </c>
      <c r="C91" s="245" t="s">
        <v>331</v>
      </c>
      <c r="D91" s="246"/>
      <c r="E91" s="247">
        <v>28723.4</v>
      </c>
    </row>
    <row r="92" spans="1:5">
      <c r="A92" s="243" t="s">
        <v>155</v>
      </c>
      <c r="B92" s="244" t="s">
        <v>371</v>
      </c>
      <c r="C92" s="245" t="s">
        <v>331</v>
      </c>
      <c r="D92" s="246">
        <v>702</v>
      </c>
      <c r="E92" s="247">
        <v>28723.4</v>
      </c>
    </row>
    <row r="93" spans="1:5" ht="62.4">
      <c r="A93" s="243" t="s">
        <v>346</v>
      </c>
      <c r="B93" s="244" t="s">
        <v>372</v>
      </c>
      <c r="C93" s="245" t="s">
        <v>323</v>
      </c>
      <c r="D93" s="246"/>
      <c r="E93" s="247">
        <v>968.1</v>
      </c>
    </row>
    <row r="94" spans="1:5" ht="31.2">
      <c r="A94" s="243" t="s">
        <v>330</v>
      </c>
      <c r="B94" s="244" t="s">
        <v>372</v>
      </c>
      <c r="C94" s="245" t="s">
        <v>331</v>
      </c>
      <c r="D94" s="246"/>
      <c r="E94" s="247">
        <v>968.1</v>
      </c>
    </row>
    <row r="95" spans="1:5">
      <c r="A95" s="243" t="s">
        <v>155</v>
      </c>
      <c r="B95" s="244" t="s">
        <v>372</v>
      </c>
      <c r="C95" s="245" t="s">
        <v>331</v>
      </c>
      <c r="D95" s="246">
        <v>702</v>
      </c>
      <c r="E95" s="247">
        <v>968.1</v>
      </c>
    </row>
    <row r="96" spans="1:5">
      <c r="A96" s="243" t="s">
        <v>348</v>
      </c>
      <c r="B96" s="244" t="s">
        <v>373</v>
      </c>
      <c r="C96" s="245" t="s">
        <v>323</v>
      </c>
      <c r="D96" s="246"/>
      <c r="E96" s="247">
        <v>3357.5</v>
      </c>
    </row>
    <row r="97" spans="1:5" ht="31.2">
      <c r="A97" s="243" t="s">
        <v>330</v>
      </c>
      <c r="B97" s="244" t="s">
        <v>373</v>
      </c>
      <c r="C97" s="245" t="s">
        <v>331</v>
      </c>
      <c r="D97" s="246"/>
      <c r="E97" s="247">
        <v>3357.5</v>
      </c>
    </row>
    <row r="98" spans="1:5">
      <c r="A98" s="243" t="s">
        <v>155</v>
      </c>
      <c r="B98" s="244" t="s">
        <v>373</v>
      </c>
      <c r="C98" s="245" t="s">
        <v>331</v>
      </c>
      <c r="D98" s="246">
        <v>702</v>
      </c>
      <c r="E98" s="247">
        <v>3357.5</v>
      </c>
    </row>
    <row r="99" spans="1:5" ht="46.8">
      <c r="A99" s="243" t="s">
        <v>374</v>
      </c>
      <c r="B99" s="244" t="s">
        <v>375</v>
      </c>
      <c r="C99" s="245" t="s">
        <v>323</v>
      </c>
      <c r="D99" s="246"/>
      <c r="E99" s="247">
        <v>1430</v>
      </c>
    </row>
    <row r="100" spans="1:5" ht="31.2">
      <c r="A100" s="243" t="s">
        <v>330</v>
      </c>
      <c r="B100" s="244" t="s">
        <v>375</v>
      </c>
      <c r="C100" s="245" t="s">
        <v>331</v>
      </c>
      <c r="D100" s="246"/>
      <c r="E100" s="247">
        <v>1430</v>
      </c>
    </row>
    <row r="101" spans="1:5">
      <c r="A101" s="243" t="s">
        <v>155</v>
      </c>
      <c r="B101" s="244" t="s">
        <v>375</v>
      </c>
      <c r="C101" s="245" t="s">
        <v>331</v>
      </c>
      <c r="D101" s="246">
        <v>702</v>
      </c>
      <c r="E101" s="247">
        <v>1430</v>
      </c>
    </row>
    <row r="102" spans="1:5" ht="78">
      <c r="A102" s="243" t="s">
        <v>376</v>
      </c>
      <c r="B102" s="244" t="s">
        <v>377</v>
      </c>
      <c r="C102" s="245" t="s">
        <v>323</v>
      </c>
      <c r="D102" s="246"/>
      <c r="E102" s="247">
        <v>64</v>
      </c>
    </row>
    <row r="103" spans="1:5" ht="31.2">
      <c r="A103" s="243" t="s">
        <v>330</v>
      </c>
      <c r="B103" s="244" t="s">
        <v>377</v>
      </c>
      <c r="C103" s="245" t="s">
        <v>331</v>
      </c>
      <c r="D103" s="246"/>
      <c r="E103" s="247">
        <v>64</v>
      </c>
    </row>
    <row r="104" spans="1:5">
      <c r="A104" s="243" t="s">
        <v>155</v>
      </c>
      <c r="B104" s="244" t="s">
        <v>377</v>
      </c>
      <c r="C104" s="245" t="s">
        <v>331</v>
      </c>
      <c r="D104" s="246">
        <v>702</v>
      </c>
      <c r="E104" s="247">
        <v>64</v>
      </c>
    </row>
    <row r="105" spans="1:5" ht="31.2">
      <c r="A105" s="243" t="s">
        <v>378</v>
      </c>
      <c r="B105" s="244" t="s">
        <v>379</v>
      </c>
      <c r="C105" s="245" t="s">
        <v>323</v>
      </c>
      <c r="D105" s="246"/>
      <c r="E105" s="247">
        <v>46222.9</v>
      </c>
    </row>
    <row r="106" spans="1:5" ht="31.2">
      <c r="A106" s="243" t="s">
        <v>328</v>
      </c>
      <c r="B106" s="244" t="s">
        <v>380</v>
      </c>
      <c r="C106" s="245" t="s">
        <v>323</v>
      </c>
      <c r="D106" s="246"/>
      <c r="E106" s="247">
        <v>112.8</v>
      </c>
    </row>
    <row r="107" spans="1:5" ht="31.2">
      <c r="A107" s="243" t="s">
        <v>330</v>
      </c>
      <c r="B107" s="244" t="s">
        <v>380</v>
      </c>
      <c r="C107" s="245" t="s">
        <v>331</v>
      </c>
      <c r="D107" s="246"/>
      <c r="E107" s="247">
        <v>112.8</v>
      </c>
    </row>
    <row r="108" spans="1:5">
      <c r="A108" s="243" t="s">
        <v>157</v>
      </c>
      <c r="B108" s="244" t="s">
        <v>380</v>
      </c>
      <c r="C108" s="245" t="s">
        <v>331</v>
      </c>
      <c r="D108" s="246">
        <v>703</v>
      </c>
      <c r="E108" s="247">
        <v>112.8</v>
      </c>
    </row>
    <row r="109" spans="1:5">
      <c r="A109" s="243" t="s">
        <v>332</v>
      </c>
      <c r="B109" s="244" t="s">
        <v>381</v>
      </c>
      <c r="C109" s="245" t="s">
        <v>323</v>
      </c>
      <c r="D109" s="246"/>
      <c r="E109" s="247">
        <v>15</v>
      </c>
    </row>
    <row r="110" spans="1:5" ht="31.2">
      <c r="A110" s="243" t="s">
        <v>330</v>
      </c>
      <c r="B110" s="244" t="s">
        <v>381</v>
      </c>
      <c r="C110" s="245" t="s">
        <v>331</v>
      </c>
      <c r="D110" s="246"/>
      <c r="E110" s="247">
        <v>15</v>
      </c>
    </row>
    <row r="111" spans="1:5">
      <c r="A111" s="243" t="s">
        <v>157</v>
      </c>
      <c r="B111" s="244" t="s">
        <v>381</v>
      </c>
      <c r="C111" s="245" t="s">
        <v>331</v>
      </c>
      <c r="D111" s="246">
        <v>703</v>
      </c>
      <c r="E111" s="247">
        <v>15</v>
      </c>
    </row>
    <row r="112" spans="1:5">
      <c r="A112" s="243" t="s">
        <v>334</v>
      </c>
      <c r="B112" s="244" t="s">
        <v>382</v>
      </c>
      <c r="C112" s="245" t="s">
        <v>323</v>
      </c>
      <c r="D112" s="246"/>
      <c r="E112" s="247">
        <v>7</v>
      </c>
    </row>
    <row r="113" spans="1:5" ht="31.2">
      <c r="A113" s="243" t="s">
        <v>330</v>
      </c>
      <c r="B113" s="244" t="s">
        <v>382</v>
      </c>
      <c r="C113" s="245" t="s">
        <v>331</v>
      </c>
      <c r="D113" s="246"/>
      <c r="E113" s="247">
        <v>7</v>
      </c>
    </row>
    <row r="114" spans="1:5" ht="31.2">
      <c r="A114" s="243" t="s">
        <v>154</v>
      </c>
      <c r="B114" s="244" t="s">
        <v>382</v>
      </c>
      <c r="C114" s="245" t="s">
        <v>331</v>
      </c>
      <c r="D114" s="246">
        <v>705</v>
      </c>
      <c r="E114" s="247">
        <v>7</v>
      </c>
    </row>
    <row r="115" spans="1:5">
      <c r="A115" s="243" t="s">
        <v>336</v>
      </c>
      <c r="B115" s="244" t="s">
        <v>383</v>
      </c>
      <c r="C115" s="245" t="s">
        <v>323</v>
      </c>
      <c r="D115" s="246"/>
      <c r="E115" s="247">
        <v>38332.1</v>
      </c>
    </row>
    <row r="116" spans="1:5" ht="46.5" customHeight="1">
      <c r="A116" s="243" t="s">
        <v>344</v>
      </c>
      <c r="B116" s="244" t="s">
        <v>383</v>
      </c>
      <c r="C116" s="245" t="s">
        <v>345</v>
      </c>
      <c r="D116" s="246"/>
      <c r="E116" s="247">
        <v>34132.699999999997</v>
      </c>
    </row>
    <row r="117" spans="1:5">
      <c r="A117" s="243" t="s">
        <v>157</v>
      </c>
      <c r="B117" s="244" t="s">
        <v>383</v>
      </c>
      <c r="C117" s="245" t="s">
        <v>345</v>
      </c>
      <c r="D117" s="246">
        <v>703</v>
      </c>
      <c r="E117" s="247">
        <v>34132.699999999997</v>
      </c>
    </row>
    <row r="118" spans="1:5" ht="31.2">
      <c r="A118" s="243" t="s">
        <v>330</v>
      </c>
      <c r="B118" s="244" t="s">
        <v>383</v>
      </c>
      <c r="C118" s="245" t="s">
        <v>331</v>
      </c>
      <c r="D118" s="246"/>
      <c r="E118" s="247">
        <v>3845.4</v>
      </c>
    </row>
    <row r="119" spans="1:5">
      <c r="A119" s="243" t="s">
        <v>157</v>
      </c>
      <c r="B119" s="244" t="s">
        <v>383</v>
      </c>
      <c r="C119" s="245" t="s">
        <v>331</v>
      </c>
      <c r="D119" s="246">
        <v>703</v>
      </c>
      <c r="E119" s="247">
        <v>3845.4</v>
      </c>
    </row>
    <row r="120" spans="1:5">
      <c r="A120" s="243" t="s">
        <v>340</v>
      </c>
      <c r="B120" s="244" t="s">
        <v>383</v>
      </c>
      <c r="C120" s="245" t="s">
        <v>341</v>
      </c>
      <c r="D120" s="246"/>
      <c r="E120" s="247">
        <v>354</v>
      </c>
    </row>
    <row r="121" spans="1:5">
      <c r="A121" s="243" t="s">
        <v>157</v>
      </c>
      <c r="B121" s="244" t="s">
        <v>383</v>
      </c>
      <c r="C121" s="245" t="s">
        <v>341</v>
      </c>
      <c r="D121" s="246">
        <v>703</v>
      </c>
      <c r="E121" s="247">
        <v>354</v>
      </c>
    </row>
    <row r="122" spans="1:5" ht="140.4">
      <c r="A122" s="243" t="s">
        <v>384</v>
      </c>
      <c r="B122" s="244" t="s">
        <v>385</v>
      </c>
      <c r="C122" s="245" t="s">
        <v>323</v>
      </c>
      <c r="D122" s="246"/>
      <c r="E122" s="247">
        <v>7395</v>
      </c>
    </row>
    <row r="123" spans="1:5" ht="46.5" customHeight="1">
      <c r="A123" s="243" t="s">
        <v>344</v>
      </c>
      <c r="B123" s="244" t="s">
        <v>385</v>
      </c>
      <c r="C123" s="245" t="s">
        <v>345</v>
      </c>
      <c r="D123" s="246"/>
      <c r="E123" s="247">
        <v>7395</v>
      </c>
    </row>
    <row r="124" spans="1:5">
      <c r="A124" s="243" t="s">
        <v>157</v>
      </c>
      <c r="B124" s="244" t="s">
        <v>385</v>
      </c>
      <c r="C124" s="245" t="s">
        <v>345</v>
      </c>
      <c r="D124" s="246">
        <v>703</v>
      </c>
      <c r="E124" s="247">
        <v>7395</v>
      </c>
    </row>
    <row r="125" spans="1:5">
      <c r="A125" s="243" t="s">
        <v>348</v>
      </c>
      <c r="B125" s="244" t="s">
        <v>386</v>
      </c>
      <c r="C125" s="245" t="s">
        <v>323</v>
      </c>
      <c r="D125" s="246"/>
      <c r="E125" s="247">
        <v>361</v>
      </c>
    </row>
    <row r="126" spans="1:5" ht="31.2">
      <c r="A126" s="243" t="s">
        <v>330</v>
      </c>
      <c r="B126" s="244" t="s">
        <v>386</v>
      </c>
      <c r="C126" s="245" t="s">
        <v>331</v>
      </c>
      <c r="D126" s="246"/>
      <c r="E126" s="247">
        <v>361</v>
      </c>
    </row>
    <row r="127" spans="1:5">
      <c r="A127" s="243" t="s">
        <v>157</v>
      </c>
      <c r="B127" s="244" t="s">
        <v>386</v>
      </c>
      <c r="C127" s="245" t="s">
        <v>331</v>
      </c>
      <c r="D127" s="246">
        <v>703</v>
      </c>
      <c r="E127" s="247">
        <v>361</v>
      </c>
    </row>
    <row r="128" spans="1:5" ht="46.8">
      <c r="A128" s="243" t="s">
        <v>387</v>
      </c>
      <c r="B128" s="244" t="s">
        <v>388</v>
      </c>
      <c r="C128" s="245" t="s">
        <v>323</v>
      </c>
      <c r="D128" s="246"/>
      <c r="E128" s="247">
        <v>18607.400000000001</v>
      </c>
    </row>
    <row r="129" spans="1:5" ht="31.2">
      <c r="A129" s="243" t="s">
        <v>389</v>
      </c>
      <c r="B129" s="244" t="s">
        <v>390</v>
      </c>
      <c r="C129" s="245" t="s">
        <v>323</v>
      </c>
      <c r="D129" s="246"/>
      <c r="E129" s="247">
        <v>14177.6</v>
      </c>
    </row>
    <row r="130" spans="1:5" ht="31.2">
      <c r="A130" s="243" t="s">
        <v>391</v>
      </c>
      <c r="B130" s="244" t="s">
        <v>392</v>
      </c>
      <c r="C130" s="245" t="s">
        <v>323</v>
      </c>
      <c r="D130" s="246"/>
      <c r="E130" s="247">
        <v>3104.5</v>
      </c>
    </row>
    <row r="131" spans="1:5" ht="46.5" customHeight="1">
      <c r="A131" s="243" t="s">
        <v>344</v>
      </c>
      <c r="B131" s="244" t="s">
        <v>392</v>
      </c>
      <c r="C131" s="245" t="s">
        <v>345</v>
      </c>
      <c r="D131" s="246"/>
      <c r="E131" s="247">
        <v>2598</v>
      </c>
    </row>
    <row r="132" spans="1:5">
      <c r="A132" s="243" t="s">
        <v>158</v>
      </c>
      <c r="B132" s="244" t="s">
        <v>392</v>
      </c>
      <c r="C132" s="245" t="s">
        <v>345</v>
      </c>
      <c r="D132" s="246">
        <v>709</v>
      </c>
      <c r="E132" s="247">
        <v>2598</v>
      </c>
    </row>
    <row r="133" spans="1:5" ht="31.2">
      <c r="A133" s="243" t="s">
        <v>330</v>
      </c>
      <c r="B133" s="244" t="s">
        <v>392</v>
      </c>
      <c r="C133" s="245" t="s">
        <v>331</v>
      </c>
      <c r="D133" s="246"/>
      <c r="E133" s="247">
        <v>501.4</v>
      </c>
    </row>
    <row r="134" spans="1:5">
      <c r="A134" s="243" t="s">
        <v>158</v>
      </c>
      <c r="B134" s="244" t="s">
        <v>392</v>
      </c>
      <c r="C134" s="245" t="s">
        <v>331</v>
      </c>
      <c r="D134" s="246">
        <v>709</v>
      </c>
      <c r="E134" s="247">
        <v>501.4</v>
      </c>
    </row>
    <row r="135" spans="1:5">
      <c r="A135" s="243" t="s">
        <v>340</v>
      </c>
      <c r="B135" s="244" t="s">
        <v>392</v>
      </c>
      <c r="C135" s="245" t="s">
        <v>341</v>
      </c>
      <c r="D135" s="246"/>
      <c r="E135" s="247">
        <v>5.0999999999999996</v>
      </c>
    </row>
    <row r="136" spans="1:5">
      <c r="A136" s="243" t="s">
        <v>158</v>
      </c>
      <c r="B136" s="244" t="s">
        <v>392</v>
      </c>
      <c r="C136" s="245" t="s">
        <v>341</v>
      </c>
      <c r="D136" s="246">
        <v>709</v>
      </c>
      <c r="E136" s="247">
        <v>5.0999999999999996</v>
      </c>
    </row>
    <row r="137" spans="1:5">
      <c r="A137" s="243" t="s">
        <v>336</v>
      </c>
      <c r="B137" s="244" t="s">
        <v>393</v>
      </c>
      <c r="C137" s="245" t="s">
        <v>323</v>
      </c>
      <c r="D137" s="246"/>
      <c r="E137" s="247">
        <v>8147.1</v>
      </c>
    </row>
    <row r="138" spans="1:5" ht="46.5" customHeight="1">
      <c r="A138" s="243" t="s">
        <v>344</v>
      </c>
      <c r="B138" s="244" t="s">
        <v>393</v>
      </c>
      <c r="C138" s="245" t="s">
        <v>345</v>
      </c>
      <c r="D138" s="246"/>
      <c r="E138" s="247">
        <v>8067.1</v>
      </c>
    </row>
    <row r="139" spans="1:5">
      <c r="A139" s="243" t="s">
        <v>158</v>
      </c>
      <c r="B139" s="244" t="s">
        <v>393</v>
      </c>
      <c r="C139" s="245" t="s">
        <v>345</v>
      </c>
      <c r="D139" s="246">
        <v>709</v>
      </c>
      <c r="E139" s="247">
        <v>8067.1</v>
      </c>
    </row>
    <row r="140" spans="1:5" ht="31.2">
      <c r="A140" s="243" t="s">
        <v>330</v>
      </c>
      <c r="B140" s="244" t="s">
        <v>393</v>
      </c>
      <c r="C140" s="245" t="s">
        <v>331</v>
      </c>
      <c r="D140" s="246"/>
      <c r="E140" s="247">
        <v>80</v>
      </c>
    </row>
    <row r="141" spans="1:5">
      <c r="A141" s="243" t="s">
        <v>158</v>
      </c>
      <c r="B141" s="244" t="s">
        <v>393</v>
      </c>
      <c r="C141" s="245" t="s">
        <v>331</v>
      </c>
      <c r="D141" s="246">
        <v>709</v>
      </c>
      <c r="E141" s="247">
        <v>80</v>
      </c>
    </row>
    <row r="142" spans="1:5" ht="140.4">
      <c r="A142" s="243" t="s">
        <v>384</v>
      </c>
      <c r="B142" s="244" t="s">
        <v>394</v>
      </c>
      <c r="C142" s="245" t="s">
        <v>323</v>
      </c>
      <c r="D142" s="246"/>
      <c r="E142" s="247">
        <v>2926</v>
      </c>
    </row>
    <row r="143" spans="1:5" ht="46.5" customHeight="1">
      <c r="A143" s="243" t="s">
        <v>344</v>
      </c>
      <c r="B143" s="244" t="s">
        <v>394</v>
      </c>
      <c r="C143" s="245" t="s">
        <v>345</v>
      </c>
      <c r="D143" s="246"/>
      <c r="E143" s="247">
        <v>2926</v>
      </c>
    </row>
    <row r="144" spans="1:5">
      <c r="A144" s="243" t="s">
        <v>158</v>
      </c>
      <c r="B144" s="244" t="s">
        <v>394</v>
      </c>
      <c r="C144" s="245" t="s">
        <v>345</v>
      </c>
      <c r="D144" s="246">
        <v>709</v>
      </c>
      <c r="E144" s="247">
        <v>2926</v>
      </c>
    </row>
    <row r="145" spans="1:5" ht="31.2">
      <c r="A145" s="243" t="s">
        <v>395</v>
      </c>
      <c r="B145" s="244" t="s">
        <v>396</v>
      </c>
      <c r="C145" s="245" t="s">
        <v>323</v>
      </c>
      <c r="D145" s="246"/>
      <c r="E145" s="247">
        <v>10</v>
      </c>
    </row>
    <row r="146" spans="1:5" ht="62.4">
      <c r="A146" s="243" t="s">
        <v>397</v>
      </c>
      <c r="B146" s="244" t="s">
        <v>398</v>
      </c>
      <c r="C146" s="245" t="s">
        <v>323</v>
      </c>
      <c r="D146" s="246"/>
      <c r="E146" s="247">
        <v>10</v>
      </c>
    </row>
    <row r="147" spans="1:5" ht="31.2">
      <c r="A147" s="243" t="s">
        <v>330</v>
      </c>
      <c r="B147" s="244" t="s">
        <v>398</v>
      </c>
      <c r="C147" s="245" t="s">
        <v>331</v>
      </c>
      <c r="D147" s="246"/>
      <c r="E147" s="247">
        <v>10</v>
      </c>
    </row>
    <row r="148" spans="1:5">
      <c r="A148" s="243" t="s">
        <v>158</v>
      </c>
      <c r="B148" s="244" t="s">
        <v>398</v>
      </c>
      <c r="C148" s="245" t="s">
        <v>331</v>
      </c>
      <c r="D148" s="246">
        <v>709</v>
      </c>
      <c r="E148" s="247">
        <v>10</v>
      </c>
    </row>
    <row r="149" spans="1:5" ht="31.2">
      <c r="A149" s="243" t="s">
        <v>399</v>
      </c>
      <c r="B149" s="244" t="s">
        <v>400</v>
      </c>
      <c r="C149" s="245" t="s">
        <v>323</v>
      </c>
      <c r="D149" s="246"/>
      <c r="E149" s="247">
        <v>1378.3</v>
      </c>
    </row>
    <row r="150" spans="1:5" ht="62.4">
      <c r="A150" s="243" t="s">
        <v>401</v>
      </c>
      <c r="B150" s="244" t="s">
        <v>402</v>
      </c>
      <c r="C150" s="245" t="s">
        <v>323</v>
      </c>
      <c r="D150" s="246"/>
      <c r="E150" s="247">
        <v>1287.8</v>
      </c>
    </row>
    <row r="151" spans="1:5" ht="46.5" customHeight="1">
      <c r="A151" s="243" t="s">
        <v>344</v>
      </c>
      <c r="B151" s="244" t="s">
        <v>402</v>
      </c>
      <c r="C151" s="245" t="s">
        <v>345</v>
      </c>
      <c r="D151" s="246"/>
      <c r="E151" s="247">
        <v>100</v>
      </c>
    </row>
    <row r="152" spans="1:5">
      <c r="A152" s="243" t="s">
        <v>158</v>
      </c>
      <c r="B152" s="244" t="s">
        <v>402</v>
      </c>
      <c r="C152" s="245" t="s">
        <v>345</v>
      </c>
      <c r="D152" s="246">
        <v>709</v>
      </c>
      <c r="E152" s="247">
        <v>100</v>
      </c>
    </row>
    <row r="153" spans="1:5" ht="31.2">
      <c r="A153" s="243" t="s">
        <v>330</v>
      </c>
      <c r="B153" s="244" t="s">
        <v>402</v>
      </c>
      <c r="C153" s="245" t="s">
        <v>331</v>
      </c>
      <c r="D153" s="246"/>
      <c r="E153" s="247">
        <v>1178.8</v>
      </c>
    </row>
    <row r="154" spans="1:5">
      <c r="A154" s="243" t="s">
        <v>158</v>
      </c>
      <c r="B154" s="244" t="s">
        <v>402</v>
      </c>
      <c r="C154" s="245" t="s">
        <v>331</v>
      </c>
      <c r="D154" s="246">
        <v>709</v>
      </c>
      <c r="E154" s="247">
        <v>1178.8</v>
      </c>
    </row>
    <row r="155" spans="1:5">
      <c r="A155" s="243" t="s">
        <v>338</v>
      </c>
      <c r="B155" s="244" t="s">
        <v>402</v>
      </c>
      <c r="C155" s="245" t="s">
        <v>339</v>
      </c>
      <c r="D155" s="246"/>
      <c r="E155" s="247">
        <v>9</v>
      </c>
    </row>
    <row r="156" spans="1:5">
      <c r="A156" s="243" t="s">
        <v>155</v>
      </c>
      <c r="B156" s="244" t="s">
        <v>402</v>
      </c>
      <c r="C156" s="245" t="s">
        <v>339</v>
      </c>
      <c r="D156" s="246">
        <v>702</v>
      </c>
      <c r="E156" s="247">
        <v>9</v>
      </c>
    </row>
    <row r="157" spans="1:5">
      <c r="A157" s="243" t="s">
        <v>348</v>
      </c>
      <c r="B157" s="244" t="s">
        <v>403</v>
      </c>
      <c r="C157" s="245" t="s">
        <v>323</v>
      </c>
      <c r="D157" s="246"/>
      <c r="E157" s="247">
        <v>90.5</v>
      </c>
    </row>
    <row r="158" spans="1:5" ht="31.2">
      <c r="A158" s="243" t="s">
        <v>330</v>
      </c>
      <c r="B158" s="244" t="s">
        <v>403</v>
      </c>
      <c r="C158" s="245" t="s">
        <v>331</v>
      </c>
      <c r="D158" s="246"/>
      <c r="E158" s="247">
        <v>90.5</v>
      </c>
    </row>
    <row r="159" spans="1:5">
      <c r="A159" s="243" t="s">
        <v>158</v>
      </c>
      <c r="B159" s="244" t="s">
        <v>403</v>
      </c>
      <c r="C159" s="245" t="s">
        <v>331</v>
      </c>
      <c r="D159" s="246">
        <v>709</v>
      </c>
      <c r="E159" s="247">
        <v>90.5</v>
      </c>
    </row>
    <row r="160" spans="1:5">
      <c r="A160" s="243" t="s">
        <v>404</v>
      </c>
      <c r="B160" s="244" t="s">
        <v>405</v>
      </c>
      <c r="C160" s="245" t="s">
        <v>323</v>
      </c>
      <c r="D160" s="246"/>
      <c r="E160" s="247">
        <v>3041.5</v>
      </c>
    </row>
    <row r="161" spans="1:5">
      <c r="A161" s="243" t="s">
        <v>332</v>
      </c>
      <c r="B161" s="244" t="s">
        <v>406</v>
      </c>
      <c r="C161" s="245" t="s">
        <v>323</v>
      </c>
      <c r="D161" s="246"/>
      <c r="E161" s="247">
        <v>231.1</v>
      </c>
    </row>
    <row r="162" spans="1:5" ht="31.2">
      <c r="A162" s="243" t="s">
        <v>330</v>
      </c>
      <c r="B162" s="244" t="s">
        <v>406</v>
      </c>
      <c r="C162" s="245" t="s">
        <v>331</v>
      </c>
      <c r="D162" s="246"/>
      <c r="E162" s="247">
        <v>231.1</v>
      </c>
    </row>
    <row r="163" spans="1:5">
      <c r="A163" s="243" t="s">
        <v>159</v>
      </c>
      <c r="B163" s="244" t="s">
        <v>406</v>
      </c>
      <c r="C163" s="245" t="s">
        <v>331</v>
      </c>
      <c r="D163" s="246">
        <v>707</v>
      </c>
      <c r="E163" s="247">
        <v>231.1</v>
      </c>
    </row>
    <row r="164" spans="1:5" ht="62.4">
      <c r="A164" s="243" t="s">
        <v>407</v>
      </c>
      <c r="B164" s="244" t="s">
        <v>408</v>
      </c>
      <c r="C164" s="245" t="s">
        <v>323</v>
      </c>
      <c r="D164" s="246"/>
      <c r="E164" s="247">
        <v>2810.4</v>
      </c>
    </row>
    <row r="165" spans="1:5" ht="31.2">
      <c r="A165" s="243" t="s">
        <v>330</v>
      </c>
      <c r="B165" s="244" t="s">
        <v>408</v>
      </c>
      <c r="C165" s="245" t="s">
        <v>331</v>
      </c>
      <c r="D165" s="246"/>
      <c r="E165" s="247">
        <v>2810.4</v>
      </c>
    </row>
    <row r="166" spans="1:5">
      <c r="A166" s="243" t="s">
        <v>159</v>
      </c>
      <c r="B166" s="244" t="s">
        <v>408</v>
      </c>
      <c r="C166" s="245" t="s">
        <v>331</v>
      </c>
      <c r="D166" s="246">
        <v>707</v>
      </c>
      <c r="E166" s="247">
        <v>2810.4</v>
      </c>
    </row>
    <row r="167" spans="1:5" s="242" customFormat="1" ht="46.8">
      <c r="A167" s="237" t="s">
        <v>409</v>
      </c>
      <c r="B167" s="238" t="s">
        <v>410</v>
      </c>
      <c r="C167" s="239" t="s">
        <v>323</v>
      </c>
      <c r="D167" s="240"/>
      <c r="E167" s="241">
        <v>51964.1</v>
      </c>
    </row>
    <row r="168" spans="1:5" ht="46.8">
      <c r="A168" s="243" t="s">
        <v>411</v>
      </c>
      <c r="B168" s="244" t="s">
        <v>412</v>
      </c>
      <c r="C168" s="245" t="s">
        <v>323</v>
      </c>
      <c r="D168" s="246"/>
      <c r="E168" s="247">
        <v>50372.4</v>
      </c>
    </row>
    <row r="169" spans="1:5">
      <c r="A169" s="243" t="s">
        <v>413</v>
      </c>
      <c r="B169" s="244" t="s">
        <v>414</v>
      </c>
      <c r="C169" s="245" t="s">
        <v>323</v>
      </c>
      <c r="D169" s="246"/>
      <c r="E169" s="247">
        <v>2535.9</v>
      </c>
    </row>
    <row r="170" spans="1:5">
      <c r="A170" s="243" t="s">
        <v>334</v>
      </c>
      <c r="B170" s="244" t="s">
        <v>415</v>
      </c>
      <c r="C170" s="245" t="s">
        <v>323</v>
      </c>
      <c r="D170" s="246"/>
      <c r="E170" s="247">
        <v>10</v>
      </c>
    </row>
    <row r="171" spans="1:5" ht="31.2">
      <c r="A171" s="243" t="s">
        <v>330</v>
      </c>
      <c r="B171" s="244" t="s">
        <v>415</v>
      </c>
      <c r="C171" s="245" t="s">
        <v>331</v>
      </c>
      <c r="D171" s="246"/>
      <c r="E171" s="247">
        <v>10</v>
      </c>
    </row>
    <row r="172" spans="1:5" ht="31.2">
      <c r="A172" s="243" t="s">
        <v>154</v>
      </c>
      <c r="B172" s="244" t="s">
        <v>415</v>
      </c>
      <c r="C172" s="245" t="s">
        <v>331</v>
      </c>
      <c r="D172" s="246">
        <v>705</v>
      </c>
      <c r="E172" s="247">
        <v>10</v>
      </c>
    </row>
    <row r="173" spans="1:5">
      <c r="A173" s="243" t="s">
        <v>336</v>
      </c>
      <c r="B173" s="244" t="s">
        <v>416</v>
      </c>
      <c r="C173" s="245" t="s">
        <v>323</v>
      </c>
      <c r="D173" s="246"/>
      <c r="E173" s="247">
        <v>2002.4</v>
      </c>
    </row>
    <row r="174" spans="1:5" ht="46.5" customHeight="1">
      <c r="A174" s="243" t="s">
        <v>344</v>
      </c>
      <c r="B174" s="244" t="s">
        <v>416</v>
      </c>
      <c r="C174" s="245" t="s">
        <v>345</v>
      </c>
      <c r="D174" s="246"/>
      <c r="E174" s="247">
        <v>1713.4</v>
      </c>
    </row>
    <row r="175" spans="1:5">
      <c r="A175" s="243" t="s">
        <v>160</v>
      </c>
      <c r="B175" s="244" t="s">
        <v>416</v>
      </c>
      <c r="C175" s="245" t="s">
        <v>345</v>
      </c>
      <c r="D175" s="246">
        <v>801</v>
      </c>
      <c r="E175" s="247">
        <v>1713.4</v>
      </c>
    </row>
    <row r="176" spans="1:5" ht="31.2">
      <c r="A176" s="243" t="s">
        <v>330</v>
      </c>
      <c r="B176" s="244" t="s">
        <v>416</v>
      </c>
      <c r="C176" s="245" t="s">
        <v>331</v>
      </c>
      <c r="D176" s="246"/>
      <c r="E176" s="247">
        <v>280.3</v>
      </c>
    </row>
    <row r="177" spans="1:5">
      <c r="A177" s="243" t="s">
        <v>160</v>
      </c>
      <c r="B177" s="244" t="s">
        <v>416</v>
      </c>
      <c r="C177" s="245" t="s">
        <v>331</v>
      </c>
      <c r="D177" s="246">
        <v>801</v>
      </c>
      <c r="E177" s="247">
        <v>280.3</v>
      </c>
    </row>
    <row r="178" spans="1:5">
      <c r="A178" s="243" t="s">
        <v>340</v>
      </c>
      <c r="B178" s="244" t="s">
        <v>416</v>
      </c>
      <c r="C178" s="245" t="s">
        <v>341</v>
      </c>
      <c r="D178" s="246"/>
      <c r="E178" s="247">
        <v>8.6999999999999993</v>
      </c>
    </row>
    <row r="179" spans="1:5">
      <c r="A179" s="243" t="s">
        <v>160</v>
      </c>
      <c r="B179" s="244" t="s">
        <v>416</v>
      </c>
      <c r="C179" s="245" t="s">
        <v>341</v>
      </c>
      <c r="D179" s="246">
        <v>801</v>
      </c>
      <c r="E179" s="247">
        <v>8.6999999999999993</v>
      </c>
    </row>
    <row r="180" spans="1:5" ht="140.4">
      <c r="A180" s="243" t="s">
        <v>384</v>
      </c>
      <c r="B180" s="244" t="s">
        <v>417</v>
      </c>
      <c r="C180" s="245" t="s">
        <v>323</v>
      </c>
      <c r="D180" s="246"/>
      <c r="E180" s="247">
        <v>472</v>
      </c>
    </row>
    <row r="181" spans="1:5" ht="46.5" customHeight="1">
      <c r="A181" s="243" t="s">
        <v>344</v>
      </c>
      <c r="B181" s="244" t="s">
        <v>417</v>
      </c>
      <c r="C181" s="245" t="s">
        <v>345</v>
      </c>
      <c r="D181" s="246"/>
      <c r="E181" s="247">
        <v>472</v>
      </c>
    </row>
    <row r="182" spans="1:5">
      <c r="A182" s="243" t="s">
        <v>160</v>
      </c>
      <c r="B182" s="244" t="s">
        <v>417</v>
      </c>
      <c r="C182" s="245" t="s">
        <v>345</v>
      </c>
      <c r="D182" s="246">
        <v>801</v>
      </c>
      <c r="E182" s="247">
        <v>472</v>
      </c>
    </row>
    <row r="183" spans="1:5">
      <c r="A183" s="243" t="s">
        <v>348</v>
      </c>
      <c r="B183" s="244" t="s">
        <v>418</v>
      </c>
      <c r="C183" s="245" t="s">
        <v>323</v>
      </c>
      <c r="D183" s="246"/>
      <c r="E183" s="247">
        <v>51.5</v>
      </c>
    </row>
    <row r="184" spans="1:5" ht="31.2">
      <c r="A184" s="243" t="s">
        <v>330</v>
      </c>
      <c r="B184" s="244" t="s">
        <v>418</v>
      </c>
      <c r="C184" s="245" t="s">
        <v>331</v>
      </c>
      <c r="D184" s="246"/>
      <c r="E184" s="247">
        <v>51.5</v>
      </c>
    </row>
    <row r="185" spans="1:5">
      <c r="A185" s="243" t="s">
        <v>160</v>
      </c>
      <c r="B185" s="244" t="s">
        <v>418</v>
      </c>
      <c r="C185" s="245" t="s">
        <v>331</v>
      </c>
      <c r="D185" s="246">
        <v>801</v>
      </c>
      <c r="E185" s="247">
        <v>51.5</v>
      </c>
    </row>
    <row r="186" spans="1:5" ht="31.2">
      <c r="A186" s="243" t="s">
        <v>419</v>
      </c>
      <c r="B186" s="244" t="s">
        <v>420</v>
      </c>
      <c r="C186" s="245" t="s">
        <v>323</v>
      </c>
      <c r="D186" s="246"/>
      <c r="E186" s="247">
        <v>24962.7</v>
      </c>
    </row>
    <row r="187" spans="1:5">
      <c r="A187" s="243" t="s">
        <v>353</v>
      </c>
      <c r="B187" s="244" t="s">
        <v>421</v>
      </c>
      <c r="C187" s="245" t="s">
        <v>323</v>
      </c>
      <c r="D187" s="246"/>
      <c r="E187" s="247">
        <v>800</v>
      </c>
    </row>
    <row r="188" spans="1:5" ht="31.2">
      <c r="A188" s="243" t="s">
        <v>330</v>
      </c>
      <c r="B188" s="244" t="s">
        <v>421</v>
      </c>
      <c r="C188" s="245" t="s">
        <v>331</v>
      </c>
      <c r="D188" s="246"/>
      <c r="E188" s="247">
        <v>800</v>
      </c>
    </row>
    <row r="189" spans="1:5">
      <c r="A189" s="243" t="s">
        <v>160</v>
      </c>
      <c r="B189" s="244" t="s">
        <v>421</v>
      </c>
      <c r="C189" s="245" t="s">
        <v>331</v>
      </c>
      <c r="D189" s="246">
        <v>801</v>
      </c>
      <c r="E189" s="247">
        <v>800</v>
      </c>
    </row>
    <row r="190" spans="1:5">
      <c r="A190" s="243" t="s">
        <v>334</v>
      </c>
      <c r="B190" s="244" t="s">
        <v>422</v>
      </c>
      <c r="C190" s="245" t="s">
        <v>323</v>
      </c>
      <c r="D190" s="246"/>
      <c r="E190" s="247">
        <v>10</v>
      </c>
    </row>
    <row r="191" spans="1:5" ht="31.2">
      <c r="A191" s="243" t="s">
        <v>330</v>
      </c>
      <c r="B191" s="244" t="s">
        <v>422</v>
      </c>
      <c r="C191" s="245" t="s">
        <v>331</v>
      </c>
      <c r="D191" s="246"/>
      <c r="E191" s="247">
        <v>10</v>
      </c>
    </row>
    <row r="192" spans="1:5" ht="31.2">
      <c r="A192" s="243" t="s">
        <v>154</v>
      </c>
      <c r="B192" s="244" t="s">
        <v>422</v>
      </c>
      <c r="C192" s="245" t="s">
        <v>331</v>
      </c>
      <c r="D192" s="246">
        <v>705</v>
      </c>
      <c r="E192" s="247">
        <v>10</v>
      </c>
    </row>
    <row r="193" spans="1:5">
      <c r="A193" s="243" t="s">
        <v>336</v>
      </c>
      <c r="B193" s="244" t="s">
        <v>423</v>
      </c>
      <c r="C193" s="245" t="s">
        <v>323</v>
      </c>
      <c r="D193" s="246"/>
      <c r="E193" s="247">
        <v>17057.599999999999</v>
      </c>
    </row>
    <row r="194" spans="1:5" ht="46.5" customHeight="1">
      <c r="A194" s="243" t="s">
        <v>344</v>
      </c>
      <c r="B194" s="244" t="s">
        <v>423</v>
      </c>
      <c r="C194" s="245" t="s">
        <v>345</v>
      </c>
      <c r="D194" s="246"/>
      <c r="E194" s="247">
        <v>14707.2</v>
      </c>
    </row>
    <row r="195" spans="1:5">
      <c r="A195" s="243" t="s">
        <v>160</v>
      </c>
      <c r="B195" s="244" t="s">
        <v>423</v>
      </c>
      <c r="C195" s="245" t="s">
        <v>345</v>
      </c>
      <c r="D195" s="246">
        <v>801</v>
      </c>
      <c r="E195" s="247">
        <v>14707.2</v>
      </c>
    </row>
    <row r="196" spans="1:5" ht="31.2">
      <c r="A196" s="243" t="s">
        <v>330</v>
      </c>
      <c r="B196" s="244" t="s">
        <v>423</v>
      </c>
      <c r="C196" s="245" t="s">
        <v>331</v>
      </c>
      <c r="D196" s="246"/>
      <c r="E196" s="247">
        <v>2328.9</v>
      </c>
    </row>
    <row r="197" spans="1:5">
      <c r="A197" s="243" t="s">
        <v>160</v>
      </c>
      <c r="B197" s="244" t="s">
        <v>423</v>
      </c>
      <c r="C197" s="245" t="s">
        <v>331</v>
      </c>
      <c r="D197" s="246">
        <v>801</v>
      </c>
      <c r="E197" s="247">
        <v>2328.9</v>
      </c>
    </row>
    <row r="198" spans="1:5">
      <c r="A198" s="243" t="s">
        <v>340</v>
      </c>
      <c r="B198" s="244" t="s">
        <v>423</v>
      </c>
      <c r="C198" s="245" t="s">
        <v>341</v>
      </c>
      <c r="D198" s="246"/>
      <c r="E198" s="247">
        <v>21.5</v>
      </c>
    </row>
    <row r="199" spans="1:5">
      <c r="A199" s="243" t="s">
        <v>160</v>
      </c>
      <c r="B199" s="244" t="s">
        <v>423</v>
      </c>
      <c r="C199" s="245" t="s">
        <v>341</v>
      </c>
      <c r="D199" s="246">
        <v>801</v>
      </c>
      <c r="E199" s="247">
        <v>21.5</v>
      </c>
    </row>
    <row r="200" spans="1:5" ht="140.4">
      <c r="A200" s="243" t="s">
        <v>384</v>
      </c>
      <c r="B200" s="244" t="s">
        <v>424</v>
      </c>
      <c r="C200" s="245" t="s">
        <v>323</v>
      </c>
      <c r="D200" s="246"/>
      <c r="E200" s="247">
        <v>3976</v>
      </c>
    </row>
    <row r="201" spans="1:5" ht="46.5" customHeight="1">
      <c r="A201" s="243" t="s">
        <v>344</v>
      </c>
      <c r="B201" s="244" t="s">
        <v>424</v>
      </c>
      <c r="C201" s="245" t="s">
        <v>345</v>
      </c>
      <c r="D201" s="246"/>
      <c r="E201" s="247">
        <v>3976</v>
      </c>
    </row>
    <row r="202" spans="1:5">
      <c r="A202" s="243" t="s">
        <v>160</v>
      </c>
      <c r="B202" s="244" t="s">
        <v>424</v>
      </c>
      <c r="C202" s="245" t="s">
        <v>345</v>
      </c>
      <c r="D202" s="246">
        <v>801</v>
      </c>
      <c r="E202" s="247">
        <v>3976</v>
      </c>
    </row>
    <row r="203" spans="1:5" ht="31.2">
      <c r="A203" s="243" t="s">
        <v>425</v>
      </c>
      <c r="B203" s="244" t="s">
        <v>426</v>
      </c>
      <c r="C203" s="245" t="s">
        <v>323</v>
      </c>
      <c r="D203" s="246"/>
      <c r="E203" s="247">
        <v>100</v>
      </c>
    </row>
    <row r="204" spans="1:5" ht="31.2">
      <c r="A204" s="243" t="s">
        <v>330</v>
      </c>
      <c r="B204" s="244" t="s">
        <v>426</v>
      </c>
      <c r="C204" s="245" t="s">
        <v>331</v>
      </c>
      <c r="D204" s="246"/>
      <c r="E204" s="247">
        <v>100</v>
      </c>
    </row>
    <row r="205" spans="1:5">
      <c r="A205" s="243" t="s">
        <v>160</v>
      </c>
      <c r="B205" s="244" t="s">
        <v>426</v>
      </c>
      <c r="C205" s="245" t="s">
        <v>331</v>
      </c>
      <c r="D205" s="246">
        <v>801</v>
      </c>
      <c r="E205" s="247">
        <v>100</v>
      </c>
    </row>
    <row r="206" spans="1:5" ht="46.8">
      <c r="A206" s="243" t="s">
        <v>427</v>
      </c>
      <c r="B206" s="244" t="s">
        <v>428</v>
      </c>
      <c r="C206" s="245" t="s">
        <v>323</v>
      </c>
      <c r="D206" s="246"/>
      <c r="E206" s="247">
        <v>158.9</v>
      </c>
    </row>
    <row r="207" spans="1:5" ht="31.2">
      <c r="A207" s="243" t="s">
        <v>330</v>
      </c>
      <c r="B207" s="244" t="s">
        <v>428</v>
      </c>
      <c r="C207" s="245" t="s">
        <v>331</v>
      </c>
      <c r="D207" s="246"/>
      <c r="E207" s="247">
        <v>158.9</v>
      </c>
    </row>
    <row r="208" spans="1:5">
      <c r="A208" s="243" t="s">
        <v>160</v>
      </c>
      <c r="B208" s="244" t="s">
        <v>428</v>
      </c>
      <c r="C208" s="245" t="s">
        <v>331</v>
      </c>
      <c r="D208" s="246">
        <v>801</v>
      </c>
      <c r="E208" s="247">
        <v>158.9</v>
      </c>
    </row>
    <row r="209" spans="1:5" ht="78">
      <c r="A209" s="243" t="s">
        <v>429</v>
      </c>
      <c r="B209" s="244" t="s">
        <v>430</v>
      </c>
      <c r="C209" s="245" t="s">
        <v>323</v>
      </c>
      <c r="D209" s="246"/>
      <c r="E209" s="247">
        <v>1769.9</v>
      </c>
    </row>
    <row r="210" spans="1:5" ht="31.2">
      <c r="A210" s="243" t="s">
        <v>330</v>
      </c>
      <c r="B210" s="244" t="s">
        <v>430</v>
      </c>
      <c r="C210" s="245" t="s">
        <v>331</v>
      </c>
      <c r="D210" s="246"/>
      <c r="E210" s="247">
        <v>1769.9</v>
      </c>
    </row>
    <row r="211" spans="1:5">
      <c r="A211" s="243" t="s">
        <v>160</v>
      </c>
      <c r="B211" s="244" t="s">
        <v>430</v>
      </c>
      <c r="C211" s="245" t="s">
        <v>331</v>
      </c>
      <c r="D211" s="246">
        <v>801</v>
      </c>
      <c r="E211" s="247">
        <v>1769.9</v>
      </c>
    </row>
    <row r="212" spans="1:5">
      <c r="A212" s="243" t="s">
        <v>348</v>
      </c>
      <c r="B212" s="244" t="s">
        <v>431</v>
      </c>
      <c r="C212" s="245" t="s">
        <v>323</v>
      </c>
      <c r="D212" s="246"/>
      <c r="E212" s="247">
        <v>1090.3</v>
      </c>
    </row>
    <row r="213" spans="1:5" ht="31.2">
      <c r="A213" s="243" t="s">
        <v>330</v>
      </c>
      <c r="B213" s="244" t="s">
        <v>431</v>
      </c>
      <c r="C213" s="245" t="s">
        <v>331</v>
      </c>
      <c r="D213" s="246"/>
      <c r="E213" s="247">
        <v>1090.3</v>
      </c>
    </row>
    <row r="214" spans="1:5">
      <c r="A214" s="243" t="s">
        <v>160</v>
      </c>
      <c r="B214" s="244" t="s">
        <v>431</v>
      </c>
      <c r="C214" s="245" t="s">
        <v>331</v>
      </c>
      <c r="D214" s="246">
        <v>801</v>
      </c>
      <c r="E214" s="247">
        <v>1090.3</v>
      </c>
    </row>
    <row r="215" spans="1:5" ht="31.2">
      <c r="A215" s="243" t="s">
        <v>432</v>
      </c>
      <c r="B215" s="244" t="s">
        <v>433</v>
      </c>
      <c r="C215" s="245" t="s">
        <v>323</v>
      </c>
      <c r="D215" s="246"/>
      <c r="E215" s="247">
        <v>12304.7</v>
      </c>
    </row>
    <row r="216" spans="1:5" ht="46.8">
      <c r="A216" s="243" t="s">
        <v>434</v>
      </c>
      <c r="B216" s="244" t="s">
        <v>435</v>
      </c>
      <c r="C216" s="245" t="s">
        <v>323</v>
      </c>
      <c r="D216" s="246"/>
      <c r="E216" s="247">
        <v>222</v>
      </c>
    </row>
    <row r="217" spans="1:5" ht="31.2">
      <c r="A217" s="243" t="s">
        <v>330</v>
      </c>
      <c r="B217" s="244" t="s">
        <v>435</v>
      </c>
      <c r="C217" s="245" t="s">
        <v>331</v>
      </c>
      <c r="D217" s="246"/>
      <c r="E217" s="247">
        <v>222</v>
      </c>
    </row>
    <row r="218" spans="1:5">
      <c r="A218" s="243" t="s">
        <v>160</v>
      </c>
      <c r="B218" s="244" t="s">
        <v>435</v>
      </c>
      <c r="C218" s="245" t="s">
        <v>331</v>
      </c>
      <c r="D218" s="246">
        <v>801</v>
      </c>
      <c r="E218" s="247">
        <v>222</v>
      </c>
    </row>
    <row r="219" spans="1:5">
      <c r="A219" s="243" t="s">
        <v>334</v>
      </c>
      <c r="B219" s="244" t="s">
        <v>436</v>
      </c>
      <c r="C219" s="245" t="s">
        <v>323</v>
      </c>
      <c r="D219" s="246"/>
      <c r="E219" s="247">
        <v>10</v>
      </c>
    </row>
    <row r="220" spans="1:5" ht="31.2">
      <c r="A220" s="243" t="s">
        <v>330</v>
      </c>
      <c r="B220" s="244" t="s">
        <v>436</v>
      </c>
      <c r="C220" s="245" t="s">
        <v>331</v>
      </c>
      <c r="D220" s="246"/>
      <c r="E220" s="247">
        <v>10</v>
      </c>
    </row>
    <row r="221" spans="1:5" ht="31.2">
      <c r="A221" s="243" t="s">
        <v>154</v>
      </c>
      <c r="B221" s="244" t="s">
        <v>436</v>
      </c>
      <c r="C221" s="245" t="s">
        <v>331</v>
      </c>
      <c r="D221" s="246">
        <v>705</v>
      </c>
      <c r="E221" s="247">
        <v>10</v>
      </c>
    </row>
    <row r="222" spans="1:5">
      <c r="A222" s="243" t="s">
        <v>336</v>
      </c>
      <c r="B222" s="244" t="s">
        <v>437</v>
      </c>
      <c r="C222" s="245" t="s">
        <v>323</v>
      </c>
      <c r="D222" s="246"/>
      <c r="E222" s="247">
        <v>9795.2000000000007</v>
      </c>
    </row>
    <row r="223" spans="1:5" ht="46.5" customHeight="1">
      <c r="A223" s="243" t="s">
        <v>344</v>
      </c>
      <c r="B223" s="244" t="s">
        <v>437</v>
      </c>
      <c r="C223" s="245" t="s">
        <v>345</v>
      </c>
      <c r="D223" s="246"/>
      <c r="E223" s="247">
        <v>8649.2000000000007</v>
      </c>
    </row>
    <row r="224" spans="1:5">
      <c r="A224" s="243" t="s">
        <v>160</v>
      </c>
      <c r="B224" s="244" t="s">
        <v>437</v>
      </c>
      <c r="C224" s="245" t="s">
        <v>345</v>
      </c>
      <c r="D224" s="246">
        <v>801</v>
      </c>
      <c r="E224" s="247">
        <v>8649.2000000000007</v>
      </c>
    </row>
    <row r="225" spans="1:5" ht="31.2">
      <c r="A225" s="243" t="s">
        <v>330</v>
      </c>
      <c r="B225" s="244" t="s">
        <v>437</v>
      </c>
      <c r="C225" s="245" t="s">
        <v>331</v>
      </c>
      <c r="D225" s="246"/>
      <c r="E225" s="247">
        <v>1114.8</v>
      </c>
    </row>
    <row r="226" spans="1:5">
      <c r="A226" s="243" t="s">
        <v>160</v>
      </c>
      <c r="B226" s="244" t="s">
        <v>437</v>
      </c>
      <c r="C226" s="245" t="s">
        <v>331</v>
      </c>
      <c r="D226" s="246">
        <v>801</v>
      </c>
      <c r="E226" s="247">
        <v>1114.8</v>
      </c>
    </row>
    <row r="227" spans="1:5">
      <c r="A227" s="243" t="s">
        <v>340</v>
      </c>
      <c r="B227" s="244" t="s">
        <v>437</v>
      </c>
      <c r="C227" s="245" t="s">
        <v>341</v>
      </c>
      <c r="D227" s="246"/>
      <c r="E227" s="247">
        <v>31.2</v>
      </c>
    </row>
    <row r="228" spans="1:5">
      <c r="A228" s="243" t="s">
        <v>160</v>
      </c>
      <c r="B228" s="244" t="s">
        <v>437</v>
      </c>
      <c r="C228" s="245" t="s">
        <v>341</v>
      </c>
      <c r="D228" s="246">
        <v>801</v>
      </c>
      <c r="E228" s="247">
        <v>31.2</v>
      </c>
    </row>
    <row r="229" spans="1:5" ht="140.4">
      <c r="A229" s="243" t="s">
        <v>384</v>
      </c>
      <c r="B229" s="244" t="s">
        <v>438</v>
      </c>
      <c r="C229" s="245" t="s">
        <v>323</v>
      </c>
      <c r="D229" s="246"/>
      <c r="E229" s="247">
        <v>2096</v>
      </c>
    </row>
    <row r="230" spans="1:5" ht="46.5" customHeight="1">
      <c r="A230" s="243" t="s">
        <v>344</v>
      </c>
      <c r="B230" s="244" t="s">
        <v>438</v>
      </c>
      <c r="C230" s="245" t="s">
        <v>345</v>
      </c>
      <c r="D230" s="246"/>
      <c r="E230" s="247">
        <v>2096</v>
      </c>
    </row>
    <row r="231" spans="1:5">
      <c r="A231" s="243" t="s">
        <v>160</v>
      </c>
      <c r="B231" s="244" t="s">
        <v>438</v>
      </c>
      <c r="C231" s="245" t="s">
        <v>345</v>
      </c>
      <c r="D231" s="246">
        <v>801</v>
      </c>
      <c r="E231" s="247">
        <v>2096</v>
      </c>
    </row>
    <row r="232" spans="1:5">
      <c r="A232" s="243" t="s">
        <v>348</v>
      </c>
      <c r="B232" s="244" t="s">
        <v>439</v>
      </c>
      <c r="C232" s="245" t="s">
        <v>323</v>
      </c>
      <c r="D232" s="246"/>
      <c r="E232" s="247">
        <v>181.5</v>
      </c>
    </row>
    <row r="233" spans="1:5" ht="31.2">
      <c r="A233" s="243" t="s">
        <v>330</v>
      </c>
      <c r="B233" s="244" t="s">
        <v>439</v>
      </c>
      <c r="C233" s="245" t="s">
        <v>331</v>
      </c>
      <c r="D233" s="246"/>
      <c r="E233" s="247">
        <v>181.5</v>
      </c>
    </row>
    <row r="234" spans="1:5">
      <c r="A234" s="243" t="s">
        <v>160</v>
      </c>
      <c r="B234" s="244" t="s">
        <v>439</v>
      </c>
      <c r="C234" s="245" t="s">
        <v>331</v>
      </c>
      <c r="D234" s="246">
        <v>801</v>
      </c>
      <c r="E234" s="247">
        <v>181.5</v>
      </c>
    </row>
    <row r="235" spans="1:5" ht="31.2">
      <c r="A235" s="243" t="s">
        <v>440</v>
      </c>
      <c r="B235" s="244" t="s">
        <v>441</v>
      </c>
      <c r="C235" s="245" t="s">
        <v>323</v>
      </c>
      <c r="D235" s="246"/>
      <c r="E235" s="247">
        <v>10569.1</v>
      </c>
    </row>
    <row r="236" spans="1:5">
      <c r="A236" s="243" t="s">
        <v>442</v>
      </c>
      <c r="B236" s="244" t="s">
        <v>443</v>
      </c>
      <c r="C236" s="245" t="s">
        <v>323</v>
      </c>
      <c r="D236" s="246"/>
      <c r="E236" s="247">
        <v>14.4</v>
      </c>
    </row>
    <row r="237" spans="1:5">
      <c r="A237" s="243" t="s">
        <v>338</v>
      </c>
      <c r="B237" s="244" t="s">
        <v>443</v>
      </c>
      <c r="C237" s="245" t="s">
        <v>339</v>
      </c>
      <c r="D237" s="246"/>
      <c r="E237" s="247">
        <v>14.4</v>
      </c>
    </row>
    <row r="238" spans="1:5">
      <c r="A238" s="243" t="s">
        <v>157</v>
      </c>
      <c r="B238" s="244" t="s">
        <v>443</v>
      </c>
      <c r="C238" s="245" t="s">
        <v>339</v>
      </c>
      <c r="D238" s="246">
        <v>703</v>
      </c>
      <c r="E238" s="247">
        <v>14.4</v>
      </c>
    </row>
    <row r="239" spans="1:5">
      <c r="A239" s="243" t="s">
        <v>334</v>
      </c>
      <c r="B239" s="244" t="s">
        <v>444</v>
      </c>
      <c r="C239" s="245" t="s">
        <v>323</v>
      </c>
      <c r="D239" s="246"/>
      <c r="E239" s="247">
        <v>16</v>
      </c>
    </row>
    <row r="240" spans="1:5" ht="31.2">
      <c r="A240" s="243" t="s">
        <v>330</v>
      </c>
      <c r="B240" s="244" t="s">
        <v>444</v>
      </c>
      <c r="C240" s="245" t="s">
        <v>331</v>
      </c>
      <c r="D240" s="246"/>
      <c r="E240" s="247">
        <v>16</v>
      </c>
    </row>
    <row r="241" spans="1:5" ht="31.2">
      <c r="A241" s="243" t="s">
        <v>154</v>
      </c>
      <c r="B241" s="244" t="s">
        <v>444</v>
      </c>
      <c r="C241" s="245" t="s">
        <v>331</v>
      </c>
      <c r="D241" s="246">
        <v>705</v>
      </c>
      <c r="E241" s="247">
        <v>16</v>
      </c>
    </row>
    <row r="242" spans="1:5">
      <c r="A242" s="243" t="s">
        <v>336</v>
      </c>
      <c r="B242" s="244" t="s">
        <v>445</v>
      </c>
      <c r="C242" s="245" t="s">
        <v>323</v>
      </c>
      <c r="D242" s="246"/>
      <c r="E242" s="247">
        <v>7458.7</v>
      </c>
    </row>
    <row r="243" spans="1:5" ht="46.5" customHeight="1">
      <c r="A243" s="243" t="s">
        <v>344</v>
      </c>
      <c r="B243" s="244" t="s">
        <v>445</v>
      </c>
      <c r="C243" s="245" t="s">
        <v>345</v>
      </c>
      <c r="D243" s="246"/>
      <c r="E243" s="247">
        <v>6953.6</v>
      </c>
    </row>
    <row r="244" spans="1:5">
      <c r="A244" s="243" t="s">
        <v>157</v>
      </c>
      <c r="B244" s="244" t="s">
        <v>445</v>
      </c>
      <c r="C244" s="245" t="s">
        <v>345</v>
      </c>
      <c r="D244" s="246">
        <v>703</v>
      </c>
      <c r="E244" s="247">
        <v>6953.6</v>
      </c>
    </row>
    <row r="245" spans="1:5" ht="31.2">
      <c r="A245" s="243" t="s">
        <v>330</v>
      </c>
      <c r="B245" s="244" t="s">
        <v>445</v>
      </c>
      <c r="C245" s="245" t="s">
        <v>331</v>
      </c>
      <c r="D245" s="246"/>
      <c r="E245" s="247">
        <v>504.8</v>
      </c>
    </row>
    <row r="246" spans="1:5">
      <c r="A246" s="243" t="s">
        <v>157</v>
      </c>
      <c r="B246" s="244" t="s">
        <v>445</v>
      </c>
      <c r="C246" s="245" t="s">
        <v>331</v>
      </c>
      <c r="D246" s="246">
        <v>703</v>
      </c>
      <c r="E246" s="247">
        <v>504.8</v>
      </c>
    </row>
    <row r="247" spans="1:5">
      <c r="A247" s="243" t="s">
        <v>340</v>
      </c>
      <c r="B247" s="244" t="s">
        <v>445</v>
      </c>
      <c r="C247" s="245" t="s">
        <v>341</v>
      </c>
      <c r="D247" s="246"/>
      <c r="E247" s="247">
        <v>0.3</v>
      </c>
    </row>
    <row r="248" spans="1:5">
      <c r="A248" s="243" t="s">
        <v>157</v>
      </c>
      <c r="B248" s="244" t="s">
        <v>445</v>
      </c>
      <c r="C248" s="245" t="s">
        <v>341</v>
      </c>
      <c r="D248" s="246">
        <v>703</v>
      </c>
      <c r="E248" s="247">
        <v>0.3</v>
      </c>
    </row>
    <row r="249" spans="1:5" ht="140.4">
      <c r="A249" s="243" t="s">
        <v>384</v>
      </c>
      <c r="B249" s="244" t="s">
        <v>446</v>
      </c>
      <c r="C249" s="245" t="s">
        <v>323</v>
      </c>
      <c r="D249" s="246"/>
      <c r="E249" s="247">
        <v>1595</v>
      </c>
    </row>
    <row r="250" spans="1:5" ht="46.5" customHeight="1">
      <c r="A250" s="243" t="s">
        <v>344</v>
      </c>
      <c r="B250" s="244" t="s">
        <v>446</v>
      </c>
      <c r="C250" s="245" t="s">
        <v>345</v>
      </c>
      <c r="D250" s="246"/>
      <c r="E250" s="247">
        <v>1595</v>
      </c>
    </row>
    <row r="251" spans="1:5">
      <c r="A251" s="243" t="s">
        <v>157</v>
      </c>
      <c r="B251" s="244" t="s">
        <v>446</v>
      </c>
      <c r="C251" s="245" t="s">
        <v>345</v>
      </c>
      <c r="D251" s="246">
        <v>703</v>
      </c>
      <c r="E251" s="247">
        <v>1595</v>
      </c>
    </row>
    <row r="252" spans="1:5">
      <c r="A252" s="243" t="s">
        <v>348</v>
      </c>
      <c r="B252" s="244" t="s">
        <v>447</v>
      </c>
      <c r="C252" s="245" t="s">
        <v>323</v>
      </c>
      <c r="D252" s="246"/>
      <c r="E252" s="247">
        <v>1485</v>
      </c>
    </row>
    <row r="253" spans="1:5" ht="31.2">
      <c r="A253" s="243" t="s">
        <v>330</v>
      </c>
      <c r="B253" s="244" t="s">
        <v>447</v>
      </c>
      <c r="C253" s="245" t="s">
        <v>331</v>
      </c>
      <c r="D253" s="246"/>
      <c r="E253" s="247">
        <v>1485</v>
      </c>
    </row>
    <row r="254" spans="1:5">
      <c r="A254" s="243" t="s">
        <v>157</v>
      </c>
      <c r="B254" s="244" t="s">
        <v>447</v>
      </c>
      <c r="C254" s="245" t="s">
        <v>331</v>
      </c>
      <c r="D254" s="246">
        <v>703</v>
      </c>
      <c r="E254" s="247">
        <v>1485</v>
      </c>
    </row>
    <row r="255" spans="1:5" ht="46.8">
      <c r="A255" s="243" t="s">
        <v>448</v>
      </c>
      <c r="B255" s="244" t="s">
        <v>449</v>
      </c>
      <c r="C255" s="245" t="s">
        <v>323</v>
      </c>
      <c r="D255" s="246"/>
      <c r="E255" s="247">
        <v>1591.7</v>
      </c>
    </row>
    <row r="256" spans="1:5" ht="31.2">
      <c r="A256" s="243" t="s">
        <v>450</v>
      </c>
      <c r="B256" s="244" t="s">
        <v>451</v>
      </c>
      <c r="C256" s="245" t="s">
        <v>323</v>
      </c>
      <c r="D256" s="246"/>
      <c r="E256" s="247">
        <v>1591.7</v>
      </c>
    </row>
    <row r="257" spans="1:5">
      <c r="A257" s="243" t="s">
        <v>452</v>
      </c>
      <c r="B257" s="244" t="s">
        <v>453</v>
      </c>
      <c r="C257" s="245" t="s">
        <v>323</v>
      </c>
      <c r="D257" s="246"/>
      <c r="E257" s="247">
        <v>1251.7</v>
      </c>
    </row>
    <row r="258" spans="1:5" ht="46.5" customHeight="1">
      <c r="A258" s="243" t="s">
        <v>344</v>
      </c>
      <c r="B258" s="244" t="s">
        <v>453</v>
      </c>
      <c r="C258" s="245" t="s">
        <v>345</v>
      </c>
      <c r="D258" s="246"/>
      <c r="E258" s="247">
        <v>1234</v>
      </c>
    </row>
    <row r="259" spans="1:5">
      <c r="A259" s="243" t="s">
        <v>161</v>
      </c>
      <c r="B259" s="244" t="s">
        <v>453</v>
      </c>
      <c r="C259" s="245" t="s">
        <v>345</v>
      </c>
      <c r="D259" s="246">
        <v>804</v>
      </c>
      <c r="E259" s="247">
        <v>1234</v>
      </c>
    </row>
    <row r="260" spans="1:5" ht="31.2">
      <c r="A260" s="243" t="s">
        <v>330</v>
      </c>
      <c r="B260" s="244" t="s">
        <v>453</v>
      </c>
      <c r="C260" s="245" t="s">
        <v>331</v>
      </c>
      <c r="D260" s="246"/>
      <c r="E260" s="247">
        <v>17.7</v>
      </c>
    </row>
    <row r="261" spans="1:5">
      <c r="A261" s="243" t="s">
        <v>161</v>
      </c>
      <c r="B261" s="244" t="s">
        <v>453</v>
      </c>
      <c r="C261" s="245" t="s">
        <v>331</v>
      </c>
      <c r="D261" s="246">
        <v>804</v>
      </c>
      <c r="E261" s="247">
        <v>17.7</v>
      </c>
    </row>
    <row r="262" spans="1:5" ht="140.4">
      <c r="A262" s="243" t="s">
        <v>384</v>
      </c>
      <c r="B262" s="244" t="s">
        <v>454</v>
      </c>
      <c r="C262" s="245" t="s">
        <v>323</v>
      </c>
      <c r="D262" s="246"/>
      <c r="E262" s="247">
        <v>340</v>
      </c>
    </row>
    <row r="263" spans="1:5" ht="46.5" customHeight="1">
      <c r="A263" s="243" t="s">
        <v>344</v>
      </c>
      <c r="B263" s="244" t="s">
        <v>454</v>
      </c>
      <c r="C263" s="245" t="s">
        <v>345</v>
      </c>
      <c r="D263" s="246"/>
      <c r="E263" s="247">
        <v>340</v>
      </c>
    </row>
    <row r="264" spans="1:5">
      <c r="A264" s="243" t="s">
        <v>161</v>
      </c>
      <c r="B264" s="244" t="s">
        <v>454</v>
      </c>
      <c r="C264" s="245" t="s">
        <v>345</v>
      </c>
      <c r="D264" s="246">
        <v>804</v>
      </c>
      <c r="E264" s="247">
        <v>340</v>
      </c>
    </row>
    <row r="265" spans="1:5" s="242" customFormat="1" ht="46.8">
      <c r="A265" s="237" t="s">
        <v>455</v>
      </c>
      <c r="B265" s="238" t="s">
        <v>456</v>
      </c>
      <c r="C265" s="239" t="s">
        <v>323</v>
      </c>
      <c r="D265" s="240"/>
      <c r="E265" s="241">
        <v>131974.9</v>
      </c>
    </row>
    <row r="266" spans="1:5" ht="46.8">
      <c r="A266" s="243" t="s">
        <v>457</v>
      </c>
      <c r="B266" s="244" t="s">
        <v>458</v>
      </c>
      <c r="C266" s="245" t="s">
        <v>323</v>
      </c>
      <c r="D266" s="246"/>
      <c r="E266" s="247">
        <v>948.5</v>
      </c>
    </row>
    <row r="267" spans="1:5" ht="31.2">
      <c r="A267" s="243" t="s">
        <v>459</v>
      </c>
      <c r="B267" s="244" t="s">
        <v>460</v>
      </c>
      <c r="C267" s="245" t="s">
        <v>323</v>
      </c>
      <c r="D267" s="246"/>
      <c r="E267" s="247">
        <v>834</v>
      </c>
    </row>
    <row r="268" spans="1:5" ht="31.2">
      <c r="A268" s="243" t="s">
        <v>461</v>
      </c>
      <c r="B268" s="244" t="s">
        <v>462</v>
      </c>
      <c r="C268" s="245" t="s">
        <v>323</v>
      </c>
      <c r="D268" s="246"/>
      <c r="E268" s="247">
        <v>834</v>
      </c>
    </row>
    <row r="269" spans="1:5" ht="31.2">
      <c r="A269" s="243" t="s">
        <v>463</v>
      </c>
      <c r="B269" s="244" t="s">
        <v>462</v>
      </c>
      <c r="C269" s="245" t="s">
        <v>464</v>
      </c>
      <c r="D269" s="246"/>
      <c r="E269" s="247">
        <v>834</v>
      </c>
    </row>
    <row r="270" spans="1:5">
      <c r="A270" s="243" t="s">
        <v>155</v>
      </c>
      <c r="B270" s="244" t="s">
        <v>462</v>
      </c>
      <c r="C270" s="245" t="s">
        <v>464</v>
      </c>
      <c r="D270" s="246">
        <v>702</v>
      </c>
      <c r="E270" s="247">
        <v>834</v>
      </c>
    </row>
    <row r="271" spans="1:5" ht="46.8">
      <c r="A271" s="243" t="s">
        <v>465</v>
      </c>
      <c r="B271" s="244" t="s">
        <v>466</v>
      </c>
      <c r="C271" s="245" t="s">
        <v>323</v>
      </c>
      <c r="D271" s="246"/>
      <c r="E271" s="247">
        <v>114.5</v>
      </c>
    </row>
    <row r="272" spans="1:5" ht="31.2">
      <c r="A272" s="243" t="s">
        <v>467</v>
      </c>
      <c r="B272" s="244" t="s">
        <v>468</v>
      </c>
      <c r="C272" s="245" t="s">
        <v>323</v>
      </c>
      <c r="D272" s="246"/>
      <c r="E272" s="247">
        <v>114.5</v>
      </c>
    </row>
    <row r="273" spans="1:5" ht="31.2">
      <c r="A273" s="243" t="s">
        <v>330</v>
      </c>
      <c r="B273" s="244" t="s">
        <v>468</v>
      </c>
      <c r="C273" s="245" t="s">
        <v>331</v>
      </c>
      <c r="D273" s="246"/>
      <c r="E273" s="247">
        <v>4.2</v>
      </c>
    </row>
    <row r="274" spans="1:5">
      <c r="A274" s="243" t="s">
        <v>162</v>
      </c>
      <c r="B274" s="244" t="s">
        <v>468</v>
      </c>
      <c r="C274" s="245" t="s">
        <v>331</v>
      </c>
      <c r="D274" s="246">
        <v>113</v>
      </c>
      <c r="E274" s="247">
        <v>4.2</v>
      </c>
    </row>
    <row r="275" spans="1:5">
      <c r="A275" s="243" t="s">
        <v>340</v>
      </c>
      <c r="B275" s="244" t="s">
        <v>468</v>
      </c>
      <c r="C275" s="245" t="s">
        <v>341</v>
      </c>
      <c r="D275" s="246"/>
      <c r="E275" s="247">
        <v>110.3</v>
      </c>
    </row>
    <row r="276" spans="1:5">
      <c r="A276" s="243" t="s">
        <v>162</v>
      </c>
      <c r="B276" s="244" t="s">
        <v>468</v>
      </c>
      <c r="C276" s="245" t="s">
        <v>341</v>
      </c>
      <c r="D276" s="246">
        <v>113</v>
      </c>
      <c r="E276" s="247">
        <v>110.3</v>
      </c>
    </row>
    <row r="277" spans="1:5" ht="46.8">
      <c r="A277" s="243" t="s">
        <v>469</v>
      </c>
      <c r="B277" s="244" t="s">
        <v>470</v>
      </c>
      <c r="C277" s="245" t="s">
        <v>323</v>
      </c>
      <c r="D277" s="246"/>
      <c r="E277" s="247">
        <v>112098.9</v>
      </c>
    </row>
    <row r="278" spans="1:5" ht="31.2">
      <c r="A278" s="243" t="s">
        <v>471</v>
      </c>
      <c r="B278" s="244" t="s">
        <v>472</v>
      </c>
      <c r="C278" s="245" t="s">
        <v>323</v>
      </c>
      <c r="D278" s="246"/>
      <c r="E278" s="247">
        <v>111393.9</v>
      </c>
    </row>
    <row r="279" spans="1:5" ht="31.2">
      <c r="A279" s="243" t="s">
        <v>473</v>
      </c>
      <c r="B279" s="244" t="s">
        <v>474</v>
      </c>
      <c r="C279" s="245" t="s">
        <v>323</v>
      </c>
      <c r="D279" s="246"/>
      <c r="E279" s="247">
        <v>111393.9</v>
      </c>
    </row>
    <row r="280" spans="1:5" ht="31.2">
      <c r="A280" s="243" t="s">
        <v>463</v>
      </c>
      <c r="B280" s="244" t="s">
        <v>474</v>
      </c>
      <c r="C280" s="245" t="s">
        <v>464</v>
      </c>
      <c r="D280" s="246"/>
      <c r="E280" s="247">
        <v>111393.9</v>
      </c>
    </row>
    <row r="281" spans="1:5">
      <c r="A281" s="243" t="s">
        <v>163</v>
      </c>
      <c r="B281" s="244" t="s">
        <v>474</v>
      </c>
      <c r="C281" s="245" t="s">
        <v>464</v>
      </c>
      <c r="D281" s="246">
        <v>605</v>
      </c>
      <c r="E281" s="247">
        <v>111393.9</v>
      </c>
    </row>
    <row r="282" spans="1:5" ht="31.2">
      <c r="A282" s="243" t="s">
        <v>475</v>
      </c>
      <c r="B282" s="244" t="s">
        <v>476</v>
      </c>
      <c r="C282" s="245" t="s">
        <v>323</v>
      </c>
      <c r="D282" s="246"/>
      <c r="E282" s="247">
        <v>705</v>
      </c>
    </row>
    <row r="283" spans="1:5" ht="62.4">
      <c r="A283" s="243" t="s">
        <v>477</v>
      </c>
      <c r="B283" s="244" t="s">
        <v>478</v>
      </c>
      <c r="C283" s="245" t="s">
        <v>323</v>
      </c>
      <c r="D283" s="246"/>
      <c r="E283" s="247">
        <v>705</v>
      </c>
    </row>
    <row r="284" spans="1:5" ht="31.2">
      <c r="A284" s="243" t="s">
        <v>330</v>
      </c>
      <c r="B284" s="244" t="s">
        <v>478</v>
      </c>
      <c r="C284" s="245" t="s">
        <v>331</v>
      </c>
      <c r="D284" s="246"/>
      <c r="E284" s="247">
        <v>705</v>
      </c>
    </row>
    <row r="285" spans="1:5">
      <c r="A285" s="243" t="s">
        <v>164</v>
      </c>
      <c r="B285" s="244" t="s">
        <v>478</v>
      </c>
      <c r="C285" s="245" t="s">
        <v>331</v>
      </c>
      <c r="D285" s="246">
        <v>405</v>
      </c>
      <c r="E285" s="247">
        <v>705</v>
      </c>
    </row>
    <row r="286" spans="1:5" ht="46.8">
      <c r="A286" s="243" t="s">
        <v>479</v>
      </c>
      <c r="B286" s="244" t="s">
        <v>480</v>
      </c>
      <c r="C286" s="245" t="s">
        <v>323</v>
      </c>
      <c r="D286" s="246"/>
      <c r="E286" s="247">
        <v>1055.7</v>
      </c>
    </row>
    <row r="287" spans="1:5" ht="46.8">
      <c r="A287" s="243" t="s">
        <v>481</v>
      </c>
      <c r="B287" s="244" t="s">
        <v>482</v>
      </c>
      <c r="C287" s="245" t="s">
        <v>323</v>
      </c>
      <c r="D287" s="246"/>
      <c r="E287" s="247">
        <v>1053.3</v>
      </c>
    </row>
    <row r="288" spans="1:5" ht="62.4">
      <c r="A288" s="243" t="s">
        <v>397</v>
      </c>
      <c r="B288" s="244" t="s">
        <v>483</v>
      </c>
      <c r="C288" s="245" t="s">
        <v>323</v>
      </c>
      <c r="D288" s="246"/>
      <c r="E288" s="247">
        <v>1053.3</v>
      </c>
    </row>
    <row r="289" spans="1:5" ht="31.2">
      <c r="A289" s="243" t="s">
        <v>330</v>
      </c>
      <c r="B289" s="244" t="s">
        <v>483</v>
      </c>
      <c r="C289" s="245" t="s">
        <v>331</v>
      </c>
      <c r="D289" s="246"/>
      <c r="E289" s="247">
        <v>1053.3</v>
      </c>
    </row>
    <row r="290" spans="1:5">
      <c r="A290" s="243" t="s">
        <v>153</v>
      </c>
      <c r="B290" s="244" t="s">
        <v>483</v>
      </c>
      <c r="C290" s="245" t="s">
        <v>331</v>
      </c>
      <c r="D290" s="246">
        <v>701</v>
      </c>
      <c r="E290" s="247">
        <v>609.6</v>
      </c>
    </row>
    <row r="291" spans="1:5">
      <c r="A291" s="243" t="s">
        <v>155</v>
      </c>
      <c r="B291" s="244" t="s">
        <v>483</v>
      </c>
      <c r="C291" s="245" t="s">
        <v>331</v>
      </c>
      <c r="D291" s="246">
        <v>702</v>
      </c>
      <c r="E291" s="247">
        <v>58</v>
      </c>
    </row>
    <row r="292" spans="1:5">
      <c r="A292" s="243" t="s">
        <v>157</v>
      </c>
      <c r="B292" s="244" t="s">
        <v>483</v>
      </c>
      <c r="C292" s="245" t="s">
        <v>331</v>
      </c>
      <c r="D292" s="246">
        <v>703</v>
      </c>
      <c r="E292" s="247">
        <v>0.7</v>
      </c>
    </row>
    <row r="293" spans="1:5">
      <c r="A293" s="243" t="s">
        <v>160</v>
      </c>
      <c r="B293" s="244" t="s">
        <v>483</v>
      </c>
      <c r="C293" s="245" t="s">
        <v>331</v>
      </c>
      <c r="D293" s="246">
        <v>801</v>
      </c>
      <c r="E293" s="247">
        <v>385</v>
      </c>
    </row>
    <row r="294" spans="1:5" ht="46.8">
      <c r="A294" s="243" t="s">
        <v>484</v>
      </c>
      <c r="B294" s="244" t="s">
        <v>485</v>
      </c>
      <c r="C294" s="245" t="s">
        <v>323</v>
      </c>
      <c r="D294" s="246"/>
      <c r="E294" s="247">
        <v>2.4</v>
      </c>
    </row>
    <row r="295" spans="1:5" ht="62.4">
      <c r="A295" s="243" t="s">
        <v>397</v>
      </c>
      <c r="B295" s="244" t="s">
        <v>486</v>
      </c>
      <c r="C295" s="245" t="s">
        <v>323</v>
      </c>
      <c r="D295" s="246"/>
      <c r="E295" s="247">
        <v>2.4</v>
      </c>
    </row>
    <row r="296" spans="1:5" ht="31.2">
      <c r="A296" s="243" t="s">
        <v>330</v>
      </c>
      <c r="B296" s="244" t="s">
        <v>486</v>
      </c>
      <c r="C296" s="245" t="s">
        <v>331</v>
      </c>
      <c r="D296" s="246"/>
      <c r="E296" s="247">
        <v>2.4</v>
      </c>
    </row>
    <row r="297" spans="1:5" ht="46.8">
      <c r="A297" s="243" t="s">
        <v>165</v>
      </c>
      <c r="B297" s="244" t="s">
        <v>486</v>
      </c>
      <c r="C297" s="245" t="s">
        <v>331</v>
      </c>
      <c r="D297" s="246">
        <v>104</v>
      </c>
      <c r="E297" s="247">
        <v>2.4</v>
      </c>
    </row>
    <row r="298" spans="1:5" ht="46.8">
      <c r="A298" s="243" t="s">
        <v>487</v>
      </c>
      <c r="B298" s="244" t="s">
        <v>488</v>
      </c>
      <c r="C298" s="245" t="s">
        <v>323</v>
      </c>
      <c r="D298" s="246"/>
      <c r="E298" s="247">
        <v>17871.8</v>
      </c>
    </row>
    <row r="299" spans="1:5" ht="31.2">
      <c r="A299" s="243" t="s">
        <v>489</v>
      </c>
      <c r="B299" s="244" t="s">
        <v>490</v>
      </c>
      <c r="C299" s="245" t="s">
        <v>323</v>
      </c>
      <c r="D299" s="246"/>
      <c r="E299" s="247">
        <v>6716.3</v>
      </c>
    </row>
    <row r="300" spans="1:5" ht="31.2">
      <c r="A300" s="243" t="s">
        <v>391</v>
      </c>
      <c r="B300" s="244" t="s">
        <v>491</v>
      </c>
      <c r="C300" s="245" t="s">
        <v>323</v>
      </c>
      <c r="D300" s="246"/>
      <c r="E300" s="247">
        <v>5226.3</v>
      </c>
    </row>
    <row r="301" spans="1:5" ht="46.5" customHeight="1">
      <c r="A301" s="243" t="s">
        <v>344</v>
      </c>
      <c r="B301" s="244" t="s">
        <v>491</v>
      </c>
      <c r="C301" s="245" t="s">
        <v>345</v>
      </c>
      <c r="D301" s="246"/>
      <c r="E301" s="247">
        <v>5073.6000000000004</v>
      </c>
    </row>
    <row r="302" spans="1:5">
      <c r="A302" s="243" t="s">
        <v>166</v>
      </c>
      <c r="B302" s="244" t="s">
        <v>491</v>
      </c>
      <c r="C302" s="245" t="s">
        <v>345</v>
      </c>
      <c r="D302" s="246">
        <v>505</v>
      </c>
      <c r="E302" s="247">
        <v>5073.6000000000004</v>
      </c>
    </row>
    <row r="303" spans="1:5" ht="31.2">
      <c r="A303" s="243" t="s">
        <v>330</v>
      </c>
      <c r="B303" s="244" t="s">
        <v>491</v>
      </c>
      <c r="C303" s="245" t="s">
        <v>331</v>
      </c>
      <c r="D303" s="246"/>
      <c r="E303" s="247">
        <v>151.9</v>
      </c>
    </row>
    <row r="304" spans="1:5">
      <c r="A304" s="243" t="s">
        <v>166</v>
      </c>
      <c r="B304" s="244" t="s">
        <v>491</v>
      </c>
      <c r="C304" s="245" t="s">
        <v>331</v>
      </c>
      <c r="D304" s="246">
        <v>505</v>
      </c>
      <c r="E304" s="247">
        <v>151.9</v>
      </c>
    </row>
    <row r="305" spans="1:5">
      <c r="A305" s="243" t="s">
        <v>340</v>
      </c>
      <c r="B305" s="244" t="s">
        <v>491</v>
      </c>
      <c r="C305" s="245" t="s">
        <v>341</v>
      </c>
      <c r="D305" s="246"/>
      <c r="E305" s="247">
        <v>0.8</v>
      </c>
    </row>
    <row r="306" spans="1:5">
      <c r="A306" s="243" t="s">
        <v>166</v>
      </c>
      <c r="B306" s="244" t="s">
        <v>491</v>
      </c>
      <c r="C306" s="245" t="s">
        <v>341</v>
      </c>
      <c r="D306" s="246">
        <v>505</v>
      </c>
      <c r="E306" s="247">
        <v>0.8</v>
      </c>
    </row>
    <row r="307" spans="1:5" ht="140.4">
      <c r="A307" s="243" t="s">
        <v>384</v>
      </c>
      <c r="B307" s="244" t="s">
        <v>492</v>
      </c>
      <c r="C307" s="245" t="s">
        <v>323</v>
      </c>
      <c r="D307" s="246"/>
      <c r="E307" s="247">
        <v>1490</v>
      </c>
    </row>
    <row r="308" spans="1:5" ht="46.5" customHeight="1">
      <c r="A308" s="243" t="s">
        <v>344</v>
      </c>
      <c r="B308" s="244" t="s">
        <v>492</v>
      </c>
      <c r="C308" s="245" t="s">
        <v>345</v>
      </c>
      <c r="D308" s="246"/>
      <c r="E308" s="247">
        <v>1490</v>
      </c>
    </row>
    <row r="309" spans="1:5">
      <c r="A309" s="243" t="s">
        <v>166</v>
      </c>
      <c r="B309" s="244" t="s">
        <v>492</v>
      </c>
      <c r="C309" s="245" t="s">
        <v>345</v>
      </c>
      <c r="D309" s="246">
        <v>505</v>
      </c>
      <c r="E309" s="247">
        <v>1490</v>
      </c>
    </row>
    <row r="310" spans="1:5" ht="31.2">
      <c r="A310" s="243" t="s">
        <v>493</v>
      </c>
      <c r="B310" s="244" t="s">
        <v>494</v>
      </c>
      <c r="C310" s="245" t="s">
        <v>323</v>
      </c>
      <c r="D310" s="246"/>
      <c r="E310" s="247">
        <v>11155.5</v>
      </c>
    </row>
    <row r="311" spans="1:5" ht="62.4">
      <c r="A311" s="243" t="s">
        <v>495</v>
      </c>
      <c r="B311" s="244" t="s">
        <v>496</v>
      </c>
      <c r="C311" s="245" t="s">
        <v>323</v>
      </c>
      <c r="D311" s="246"/>
      <c r="E311" s="247">
        <v>935.5</v>
      </c>
    </row>
    <row r="312" spans="1:5" ht="46.5" customHeight="1">
      <c r="A312" s="243" t="s">
        <v>344</v>
      </c>
      <c r="B312" s="244" t="s">
        <v>496</v>
      </c>
      <c r="C312" s="245" t="s">
        <v>345</v>
      </c>
      <c r="D312" s="246"/>
      <c r="E312" s="247">
        <v>891</v>
      </c>
    </row>
    <row r="313" spans="1:5">
      <c r="A313" s="243" t="s">
        <v>166</v>
      </c>
      <c r="B313" s="244" t="s">
        <v>496</v>
      </c>
      <c r="C313" s="245" t="s">
        <v>345</v>
      </c>
      <c r="D313" s="246">
        <v>505</v>
      </c>
      <c r="E313" s="247">
        <v>891</v>
      </c>
    </row>
    <row r="314" spans="1:5" ht="31.2">
      <c r="A314" s="243" t="s">
        <v>330</v>
      </c>
      <c r="B314" s="244" t="s">
        <v>496</v>
      </c>
      <c r="C314" s="245" t="s">
        <v>331</v>
      </c>
      <c r="D314" s="246"/>
      <c r="E314" s="247">
        <v>44.5</v>
      </c>
    </row>
    <row r="315" spans="1:5">
      <c r="A315" s="243" t="s">
        <v>166</v>
      </c>
      <c r="B315" s="244" t="s">
        <v>496</v>
      </c>
      <c r="C315" s="245" t="s">
        <v>331</v>
      </c>
      <c r="D315" s="246">
        <v>505</v>
      </c>
      <c r="E315" s="247">
        <v>44.5</v>
      </c>
    </row>
    <row r="316" spans="1:5" ht="31.2">
      <c r="A316" s="243" t="s">
        <v>497</v>
      </c>
      <c r="B316" s="244" t="s">
        <v>498</v>
      </c>
      <c r="C316" s="245" t="s">
        <v>323</v>
      </c>
      <c r="D316" s="246"/>
      <c r="E316" s="247">
        <v>10220</v>
      </c>
    </row>
    <row r="317" spans="1:5" ht="31.2">
      <c r="A317" s="243" t="s">
        <v>330</v>
      </c>
      <c r="B317" s="244" t="s">
        <v>498</v>
      </c>
      <c r="C317" s="245" t="s">
        <v>331</v>
      </c>
      <c r="D317" s="246"/>
      <c r="E317" s="247">
        <v>230</v>
      </c>
    </row>
    <row r="318" spans="1:5">
      <c r="A318" s="243" t="s">
        <v>167</v>
      </c>
      <c r="B318" s="244" t="s">
        <v>498</v>
      </c>
      <c r="C318" s="245" t="s">
        <v>331</v>
      </c>
      <c r="D318" s="246">
        <v>1003</v>
      </c>
      <c r="E318" s="247">
        <v>230</v>
      </c>
    </row>
    <row r="319" spans="1:5">
      <c r="A319" s="243" t="s">
        <v>338</v>
      </c>
      <c r="B319" s="244" t="s">
        <v>498</v>
      </c>
      <c r="C319" s="245" t="s">
        <v>339</v>
      </c>
      <c r="D319" s="246"/>
      <c r="E319" s="247">
        <v>9990</v>
      </c>
    </row>
    <row r="320" spans="1:5">
      <c r="A320" s="243" t="s">
        <v>167</v>
      </c>
      <c r="B320" s="244" t="s">
        <v>498</v>
      </c>
      <c r="C320" s="245" t="s">
        <v>339</v>
      </c>
      <c r="D320" s="246">
        <v>1003</v>
      </c>
      <c r="E320" s="247">
        <v>9990</v>
      </c>
    </row>
    <row r="321" spans="1:5" s="242" customFormat="1" ht="46.8">
      <c r="A321" s="237" t="s">
        <v>499</v>
      </c>
      <c r="B321" s="238" t="s">
        <v>500</v>
      </c>
      <c r="C321" s="239" t="s">
        <v>323</v>
      </c>
      <c r="D321" s="240"/>
      <c r="E321" s="241">
        <v>143017</v>
      </c>
    </row>
    <row r="322" spans="1:5" ht="62.4">
      <c r="A322" s="243" t="s">
        <v>501</v>
      </c>
      <c r="B322" s="244" t="s">
        <v>502</v>
      </c>
      <c r="C322" s="245" t="s">
        <v>323</v>
      </c>
      <c r="D322" s="246"/>
      <c r="E322" s="247">
        <v>36719.199999999997</v>
      </c>
    </row>
    <row r="323" spans="1:5" ht="78">
      <c r="A323" s="243" t="s">
        <v>503</v>
      </c>
      <c r="B323" s="244" t="s">
        <v>504</v>
      </c>
      <c r="C323" s="245" t="s">
        <v>323</v>
      </c>
      <c r="D323" s="246"/>
      <c r="E323" s="247">
        <v>36702.9</v>
      </c>
    </row>
    <row r="324" spans="1:5">
      <c r="A324" s="243" t="s">
        <v>334</v>
      </c>
      <c r="B324" s="244" t="s">
        <v>505</v>
      </c>
      <c r="C324" s="245" t="s">
        <v>323</v>
      </c>
      <c r="D324" s="246"/>
      <c r="E324" s="247">
        <v>112</v>
      </c>
    </row>
    <row r="325" spans="1:5" ht="31.2">
      <c r="A325" s="243" t="s">
        <v>330</v>
      </c>
      <c r="B325" s="244" t="s">
        <v>505</v>
      </c>
      <c r="C325" s="245" t="s">
        <v>331</v>
      </c>
      <c r="D325" s="246"/>
      <c r="E325" s="247">
        <v>112</v>
      </c>
    </row>
    <row r="326" spans="1:5" ht="31.2">
      <c r="A326" s="243" t="s">
        <v>154</v>
      </c>
      <c r="B326" s="244" t="s">
        <v>505</v>
      </c>
      <c r="C326" s="245" t="s">
        <v>331</v>
      </c>
      <c r="D326" s="246">
        <v>705</v>
      </c>
      <c r="E326" s="247">
        <v>112</v>
      </c>
    </row>
    <row r="327" spans="1:5">
      <c r="A327" s="243" t="s">
        <v>452</v>
      </c>
      <c r="B327" s="244" t="s">
        <v>506</v>
      </c>
      <c r="C327" s="245" t="s">
        <v>323</v>
      </c>
      <c r="D327" s="246"/>
      <c r="E327" s="247">
        <v>9360.7999999999993</v>
      </c>
    </row>
    <row r="328" spans="1:5" ht="46.5" customHeight="1">
      <c r="A328" s="243" t="s">
        <v>344</v>
      </c>
      <c r="B328" s="244" t="s">
        <v>506</v>
      </c>
      <c r="C328" s="245" t="s">
        <v>345</v>
      </c>
      <c r="D328" s="246"/>
      <c r="E328" s="247">
        <v>7306.9</v>
      </c>
    </row>
    <row r="329" spans="1:5" ht="31.2">
      <c r="A329" s="243" t="s">
        <v>168</v>
      </c>
      <c r="B329" s="244" t="s">
        <v>506</v>
      </c>
      <c r="C329" s="245" t="s">
        <v>345</v>
      </c>
      <c r="D329" s="246">
        <v>106</v>
      </c>
      <c r="E329" s="247">
        <v>7306.9</v>
      </c>
    </row>
    <row r="330" spans="1:5" ht="31.2">
      <c r="A330" s="243" t="s">
        <v>330</v>
      </c>
      <c r="B330" s="244" t="s">
        <v>506</v>
      </c>
      <c r="C330" s="245" t="s">
        <v>331</v>
      </c>
      <c r="D330" s="246"/>
      <c r="E330" s="247">
        <v>2053.6999999999998</v>
      </c>
    </row>
    <row r="331" spans="1:5" ht="31.2">
      <c r="A331" s="243" t="s">
        <v>168</v>
      </c>
      <c r="B331" s="244" t="s">
        <v>506</v>
      </c>
      <c r="C331" s="245" t="s">
        <v>331</v>
      </c>
      <c r="D331" s="246">
        <v>106</v>
      </c>
      <c r="E331" s="247">
        <v>2053.6999999999998</v>
      </c>
    </row>
    <row r="332" spans="1:5">
      <c r="A332" s="243" t="s">
        <v>340</v>
      </c>
      <c r="B332" s="244" t="s">
        <v>506</v>
      </c>
      <c r="C332" s="245" t="s">
        <v>341</v>
      </c>
      <c r="D332" s="246"/>
      <c r="E332" s="247">
        <v>0.2</v>
      </c>
    </row>
    <row r="333" spans="1:5" ht="31.2">
      <c r="A333" s="243" t="s">
        <v>168</v>
      </c>
      <c r="B333" s="244" t="s">
        <v>506</v>
      </c>
      <c r="C333" s="245" t="s">
        <v>341</v>
      </c>
      <c r="D333" s="246">
        <v>106</v>
      </c>
      <c r="E333" s="247">
        <v>0.2</v>
      </c>
    </row>
    <row r="334" spans="1:5">
      <c r="A334" s="243" t="s">
        <v>336</v>
      </c>
      <c r="B334" s="244" t="s">
        <v>507</v>
      </c>
      <c r="C334" s="245" t="s">
        <v>323</v>
      </c>
      <c r="D334" s="246"/>
      <c r="E334" s="247">
        <v>19656.099999999999</v>
      </c>
    </row>
    <row r="335" spans="1:5" ht="46.5" customHeight="1">
      <c r="A335" s="243" t="s">
        <v>344</v>
      </c>
      <c r="B335" s="244" t="s">
        <v>507</v>
      </c>
      <c r="C335" s="245" t="s">
        <v>345</v>
      </c>
      <c r="D335" s="246"/>
      <c r="E335" s="247">
        <v>18353</v>
      </c>
    </row>
    <row r="336" spans="1:5">
      <c r="A336" s="243" t="s">
        <v>162</v>
      </c>
      <c r="B336" s="244" t="s">
        <v>507</v>
      </c>
      <c r="C336" s="245" t="s">
        <v>345</v>
      </c>
      <c r="D336" s="246">
        <v>113</v>
      </c>
      <c r="E336" s="247">
        <v>18353</v>
      </c>
    </row>
    <row r="337" spans="1:5" ht="31.2">
      <c r="A337" s="243" t="s">
        <v>330</v>
      </c>
      <c r="B337" s="244" t="s">
        <v>507</v>
      </c>
      <c r="C337" s="245" t="s">
        <v>331</v>
      </c>
      <c r="D337" s="246"/>
      <c r="E337" s="247">
        <v>1303.0999999999999</v>
      </c>
    </row>
    <row r="338" spans="1:5">
      <c r="A338" s="243" t="s">
        <v>162</v>
      </c>
      <c r="B338" s="244" t="s">
        <v>507</v>
      </c>
      <c r="C338" s="245" t="s">
        <v>331</v>
      </c>
      <c r="D338" s="246">
        <v>113</v>
      </c>
      <c r="E338" s="247">
        <v>1303.0999999999999</v>
      </c>
    </row>
    <row r="339" spans="1:5" ht="140.4">
      <c r="A339" s="243" t="s">
        <v>384</v>
      </c>
      <c r="B339" s="244" t="s">
        <v>508</v>
      </c>
      <c r="C339" s="245" t="s">
        <v>323</v>
      </c>
      <c r="D339" s="246"/>
      <c r="E339" s="247">
        <v>7574</v>
      </c>
    </row>
    <row r="340" spans="1:5" ht="46.5" customHeight="1">
      <c r="A340" s="243" t="s">
        <v>344</v>
      </c>
      <c r="B340" s="244" t="s">
        <v>508</v>
      </c>
      <c r="C340" s="245" t="s">
        <v>345</v>
      </c>
      <c r="D340" s="246"/>
      <c r="E340" s="247">
        <v>7574</v>
      </c>
    </row>
    <row r="341" spans="1:5">
      <c r="A341" s="243" t="s">
        <v>162</v>
      </c>
      <c r="B341" s="244" t="s">
        <v>508</v>
      </c>
      <c r="C341" s="245" t="s">
        <v>345</v>
      </c>
      <c r="D341" s="246">
        <v>113</v>
      </c>
      <c r="E341" s="247">
        <v>5804</v>
      </c>
    </row>
    <row r="342" spans="1:5" ht="31.2">
      <c r="A342" s="243" t="s">
        <v>168</v>
      </c>
      <c r="B342" s="244" t="s">
        <v>508</v>
      </c>
      <c r="C342" s="245" t="s">
        <v>345</v>
      </c>
      <c r="D342" s="246">
        <v>106</v>
      </c>
      <c r="E342" s="247">
        <v>1770</v>
      </c>
    </row>
    <row r="343" spans="1:5">
      <c r="A343" s="243" t="s">
        <v>509</v>
      </c>
      <c r="B343" s="244" t="s">
        <v>510</v>
      </c>
      <c r="C343" s="245" t="s">
        <v>323</v>
      </c>
      <c r="D343" s="246"/>
      <c r="E343" s="247">
        <v>16.3</v>
      </c>
    </row>
    <row r="344" spans="1:5">
      <c r="A344" s="243" t="s">
        <v>511</v>
      </c>
      <c r="B344" s="244" t="s">
        <v>512</v>
      </c>
      <c r="C344" s="245" t="s">
        <v>323</v>
      </c>
      <c r="D344" s="246"/>
      <c r="E344" s="247">
        <v>16.3</v>
      </c>
    </row>
    <row r="345" spans="1:5">
      <c r="A345" s="243" t="s">
        <v>513</v>
      </c>
      <c r="B345" s="244" t="s">
        <v>512</v>
      </c>
      <c r="C345" s="245" t="s">
        <v>514</v>
      </c>
      <c r="D345" s="246"/>
      <c r="E345" s="247">
        <v>16.3</v>
      </c>
    </row>
    <row r="346" spans="1:5" ht="31.2">
      <c r="A346" s="243" t="s">
        <v>169</v>
      </c>
      <c r="B346" s="244" t="s">
        <v>512</v>
      </c>
      <c r="C346" s="245" t="s">
        <v>514</v>
      </c>
      <c r="D346" s="246">
        <v>1301</v>
      </c>
      <c r="E346" s="247">
        <v>16.3</v>
      </c>
    </row>
    <row r="347" spans="1:5" ht="62.4">
      <c r="A347" s="243" t="s">
        <v>515</v>
      </c>
      <c r="B347" s="244" t="s">
        <v>516</v>
      </c>
      <c r="C347" s="245" t="s">
        <v>323</v>
      </c>
      <c r="D347" s="246"/>
      <c r="E347" s="247">
        <v>106297.8</v>
      </c>
    </row>
    <row r="348" spans="1:5" ht="31.2">
      <c r="A348" s="243" t="s">
        <v>517</v>
      </c>
      <c r="B348" s="244" t="s">
        <v>518</v>
      </c>
      <c r="C348" s="245" t="s">
        <v>323</v>
      </c>
      <c r="D348" s="246"/>
      <c r="E348" s="247">
        <v>106297.8</v>
      </c>
    </row>
    <row r="349" spans="1:5" ht="46.8">
      <c r="A349" s="243" t="s">
        <v>519</v>
      </c>
      <c r="B349" s="244" t="s">
        <v>520</v>
      </c>
      <c r="C349" s="245" t="s">
        <v>323</v>
      </c>
      <c r="D349" s="246"/>
      <c r="E349" s="247">
        <v>16630.7</v>
      </c>
    </row>
    <row r="350" spans="1:5">
      <c r="A350" s="243" t="s">
        <v>521</v>
      </c>
      <c r="B350" s="244" t="s">
        <v>520</v>
      </c>
      <c r="C350" s="245" t="s">
        <v>522</v>
      </c>
      <c r="D350" s="246"/>
      <c r="E350" s="247">
        <v>16630.7</v>
      </c>
    </row>
    <row r="351" spans="1:5">
      <c r="A351" s="243" t="s">
        <v>170</v>
      </c>
      <c r="B351" s="244" t="s">
        <v>520</v>
      </c>
      <c r="C351" s="245" t="s">
        <v>522</v>
      </c>
      <c r="D351" s="246">
        <v>1403</v>
      </c>
      <c r="E351" s="247">
        <v>16630.7</v>
      </c>
    </row>
    <row r="352" spans="1:5" ht="46.8">
      <c r="A352" s="243" t="s">
        <v>523</v>
      </c>
      <c r="B352" s="244" t="s">
        <v>524</v>
      </c>
      <c r="C352" s="245" t="s">
        <v>323</v>
      </c>
      <c r="D352" s="246"/>
      <c r="E352" s="247">
        <v>88779.3</v>
      </c>
    </row>
    <row r="353" spans="1:5">
      <c r="A353" s="243" t="s">
        <v>521</v>
      </c>
      <c r="B353" s="244" t="s">
        <v>524</v>
      </c>
      <c r="C353" s="245" t="s">
        <v>522</v>
      </c>
      <c r="D353" s="246"/>
      <c r="E353" s="247">
        <v>88779.3</v>
      </c>
    </row>
    <row r="354" spans="1:5" ht="31.2">
      <c r="A354" s="243" t="s">
        <v>171</v>
      </c>
      <c r="B354" s="244" t="s">
        <v>524</v>
      </c>
      <c r="C354" s="245" t="s">
        <v>522</v>
      </c>
      <c r="D354" s="246">
        <v>1401</v>
      </c>
      <c r="E354" s="247">
        <v>88779.3</v>
      </c>
    </row>
    <row r="355" spans="1:5">
      <c r="A355" s="243" t="s">
        <v>525</v>
      </c>
      <c r="B355" s="244" t="s">
        <v>526</v>
      </c>
      <c r="C355" s="245" t="s">
        <v>323</v>
      </c>
      <c r="D355" s="246"/>
      <c r="E355" s="247">
        <v>887.8</v>
      </c>
    </row>
    <row r="356" spans="1:5">
      <c r="A356" s="243" t="s">
        <v>521</v>
      </c>
      <c r="B356" s="244" t="s">
        <v>526</v>
      </c>
      <c r="C356" s="245" t="s">
        <v>522</v>
      </c>
      <c r="D356" s="246"/>
      <c r="E356" s="247">
        <v>887.8</v>
      </c>
    </row>
    <row r="357" spans="1:5" ht="31.2">
      <c r="A357" s="243" t="s">
        <v>171</v>
      </c>
      <c r="B357" s="244" t="s">
        <v>526</v>
      </c>
      <c r="C357" s="245" t="s">
        <v>522</v>
      </c>
      <c r="D357" s="246">
        <v>1401</v>
      </c>
      <c r="E357" s="247">
        <v>887.8</v>
      </c>
    </row>
    <row r="358" spans="1:5" s="242" customFormat="1" ht="46.8">
      <c r="A358" s="237" t="s">
        <v>527</v>
      </c>
      <c r="B358" s="238" t="s">
        <v>528</v>
      </c>
      <c r="C358" s="239" t="s">
        <v>323</v>
      </c>
      <c r="D358" s="240"/>
      <c r="E358" s="241">
        <v>44062.6</v>
      </c>
    </row>
    <row r="359" spans="1:5" ht="62.4">
      <c r="A359" s="243" t="s">
        <v>529</v>
      </c>
      <c r="B359" s="244" t="s">
        <v>530</v>
      </c>
      <c r="C359" s="245" t="s">
        <v>323</v>
      </c>
      <c r="D359" s="246"/>
      <c r="E359" s="247">
        <v>1507.6</v>
      </c>
    </row>
    <row r="360" spans="1:5" ht="31.2">
      <c r="A360" s="243" t="s">
        <v>531</v>
      </c>
      <c r="B360" s="244" t="s">
        <v>532</v>
      </c>
      <c r="C360" s="245" t="s">
        <v>323</v>
      </c>
      <c r="D360" s="246"/>
      <c r="E360" s="247">
        <v>1507.6</v>
      </c>
    </row>
    <row r="361" spans="1:5">
      <c r="A361" s="243" t="s">
        <v>533</v>
      </c>
      <c r="B361" s="244" t="s">
        <v>534</v>
      </c>
      <c r="C361" s="245" t="s">
        <v>323</v>
      </c>
      <c r="D361" s="246"/>
      <c r="E361" s="247">
        <v>550</v>
      </c>
    </row>
    <row r="362" spans="1:5" ht="31.2">
      <c r="A362" s="243" t="s">
        <v>330</v>
      </c>
      <c r="B362" s="244" t="s">
        <v>534</v>
      </c>
      <c r="C362" s="245" t="s">
        <v>331</v>
      </c>
      <c r="D362" s="246"/>
      <c r="E362" s="247">
        <v>550</v>
      </c>
    </row>
    <row r="363" spans="1:5">
      <c r="A363" s="243" t="s">
        <v>162</v>
      </c>
      <c r="B363" s="244" t="s">
        <v>534</v>
      </c>
      <c r="C363" s="245" t="s">
        <v>331</v>
      </c>
      <c r="D363" s="246">
        <v>113</v>
      </c>
      <c r="E363" s="247">
        <v>550</v>
      </c>
    </row>
    <row r="364" spans="1:5">
      <c r="A364" s="243" t="s">
        <v>535</v>
      </c>
      <c r="B364" s="244" t="s">
        <v>536</v>
      </c>
      <c r="C364" s="245" t="s">
        <v>323</v>
      </c>
      <c r="D364" s="246"/>
      <c r="E364" s="247">
        <v>150</v>
      </c>
    </row>
    <row r="365" spans="1:5" ht="31.2">
      <c r="A365" s="243" t="s">
        <v>330</v>
      </c>
      <c r="B365" s="244" t="s">
        <v>536</v>
      </c>
      <c r="C365" s="245" t="s">
        <v>331</v>
      </c>
      <c r="D365" s="246"/>
      <c r="E365" s="247">
        <v>150</v>
      </c>
    </row>
    <row r="366" spans="1:5">
      <c r="A366" s="243" t="s">
        <v>162</v>
      </c>
      <c r="B366" s="244" t="s">
        <v>536</v>
      </c>
      <c r="C366" s="245" t="s">
        <v>331</v>
      </c>
      <c r="D366" s="246">
        <v>113</v>
      </c>
      <c r="E366" s="247">
        <v>150</v>
      </c>
    </row>
    <row r="367" spans="1:5" ht="46.8">
      <c r="A367" s="243" t="s">
        <v>537</v>
      </c>
      <c r="B367" s="244" t="s">
        <v>538</v>
      </c>
      <c r="C367" s="245" t="s">
        <v>323</v>
      </c>
      <c r="D367" s="246"/>
      <c r="E367" s="247">
        <v>515</v>
      </c>
    </row>
    <row r="368" spans="1:5" ht="31.2">
      <c r="A368" s="243" t="s">
        <v>330</v>
      </c>
      <c r="B368" s="244" t="s">
        <v>538</v>
      </c>
      <c r="C368" s="245" t="s">
        <v>331</v>
      </c>
      <c r="D368" s="246"/>
      <c r="E368" s="247">
        <v>515</v>
      </c>
    </row>
    <row r="369" spans="1:5">
      <c r="A369" s="243" t="s">
        <v>172</v>
      </c>
      <c r="B369" s="244" t="s">
        <v>538</v>
      </c>
      <c r="C369" s="245" t="s">
        <v>331</v>
      </c>
      <c r="D369" s="246">
        <v>412</v>
      </c>
      <c r="E369" s="247">
        <v>515</v>
      </c>
    </row>
    <row r="370" spans="1:5">
      <c r="A370" s="243" t="s">
        <v>539</v>
      </c>
      <c r="B370" s="244" t="s">
        <v>540</v>
      </c>
      <c r="C370" s="245" t="s">
        <v>323</v>
      </c>
      <c r="D370" s="246"/>
      <c r="E370" s="247">
        <v>267.89999999999998</v>
      </c>
    </row>
    <row r="371" spans="1:5" ht="31.2">
      <c r="A371" s="243" t="s">
        <v>330</v>
      </c>
      <c r="B371" s="244" t="s">
        <v>540</v>
      </c>
      <c r="C371" s="245" t="s">
        <v>331</v>
      </c>
      <c r="D371" s="246"/>
      <c r="E371" s="247">
        <v>15.2</v>
      </c>
    </row>
    <row r="372" spans="1:5">
      <c r="A372" s="243" t="s">
        <v>162</v>
      </c>
      <c r="B372" s="244" t="s">
        <v>540</v>
      </c>
      <c r="C372" s="245" t="s">
        <v>331</v>
      </c>
      <c r="D372" s="246">
        <v>113</v>
      </c>
      <c r="E372" s="247">
        <v>15.2</v>
      </c>
    </row>
    <row r="373" spans="1:5">
      <c r="A373" s="243" t="s">
        <v>340</v>
      </c>
      <c r="B373" s="244" t="s">
        <v>540</v>
      </c>
      <c r="C373" s="245" t="s">
        <v>341</v>
      </c>
      <c r="D373" s="246"/>
      <c r="E373" s="247">
        <v>252.7</v>
      </c>
    </row>
    <row r="374" spans="1:5">
      <c r="A374" s="243" t="s">
        <v>162</v>
      </c>
      <c r="B374" s="244" t="s">
        <v>540</v>
      </c>
      <c r="C374" s="245" t="s">
        <v>341</v>
      </c>
      <c r="D374" s="246">
        <v>113</v>
      </c>
      <c r="E374" s="247">
        <v>252.7</v>
      </c>
    </row>
    <row r="375" spans="1:5" ht="31.2">
      <c r="A375" s="243" t="s">
        <v>541</v>
      </c>
      <c r="B375" s="244" t="s">
        <v>542</v>
      </c>
      <c r="C375" s="245" t="s">
        <v>323</v>
      </c>
      <c r="D375" s="246"/>
      <c r="E375" s="247">
        <v>24.7</v>
      </c>
    </row>
    <row r="376" spans="1:5" ht="31.2">
      <c r="A376" s="243" t="s">
        <v>330</v>
      </c>
      <c r="B376" s="244" t="s">
        <v>542</v>
      </c>
      <c r="C376" s="245" t="s">
        <v>331</v>
      </c>
      <c r="D376" s="246"/>
      <c r="E376" s="247">
        <v>24.7</v>
      </c>
    </row>
    <row r="377" spans="1:5">
      <c r="A377" s="243" t="s">
        <v>173</v>
      </c>
      <c r="B377" s="244" t="s">
        <v>542</v>
      </c>
      <c r="C377" s="245" t="s">
        <v>331</v>
      </c>
      <c r="D377" s="246">
        <v>501</v>
      </c>
      <c r="E377" s="247">
        <v>24.7</v>
      </c>
    </row>
    <row r="378" spans="1:5" ht="62.4">
      <c r="A378" s="243" t="s">
        <v>543</v>
      </c>
      <c r="B378" s="244" t="s">
        <v>544</v>
      </c>
      <c r="C378" s="245" t="s">
        <v>323</v>
      </c>
      <c r="D378" s="246"/>
      <c r="E378" s="247">
        <v>38508</v>
      </c>
    </row>
    <row r="379" spans="1:5" ht="46.8">
      <c r="A379" s="243" t="s">
        <v>545</v>
      </c>
      <c r="B379" s="244" t="s">
        <v>546</v>
      </c>
      <c r="C379" s="245" t="s">
        <v>323</v>
      </c>
      <c r="D379" s="246"/>
      <c r="E379" s="247">
        <v>35008</v>
      </c>
    </row>
    <row r="380" spans="1:5" ht="31.2">
      <c r="A380" s="243" t="s">
        <v>547</v>
      </c>
      <c r="B380" s="244" t="s">
        <v>548</v>
      </c>
      <c r="C380" s="245" t="s">
        <v>323</v>
      </c>
      <c r="D380" s="246"/>
      <c r="E380" s="247">
        <v>20541.8</v>
      </c>
    </row>
    <row r="381" spans="1:5" ht="31.2">
      <c r="A381" s="243" t="s">
        <v>549</v>
      </c>
      <c r="B381" s="244" t="s">
        <v>548</v>
      </c>
      <c r="C381" s="245" t="s">
        <v>550</v>
      </c>
      <c r="D381" s="246"/>
      <c r="E381" s="247">
        <v>20541.8</v>
      </c>
    </row>
    <row r="382" spans="1:5">
      <c r="A382" s="243" t="s">
        <v>162</v>
      </c>
      <c r="B382" s="244" t="s">
        <v>548</v>
      </c>
      <c r="C382" s="245" t="s">
        <v>550</v>
      </c>
      <c r="D382" s="246">
        <v>113</v>
      </c>
      <c r="E382" s="247">
        <v>20541.8</v>
      </c>
    </row>
    <row r="383" spans="1:5" ht="31.2">
      <c r="A383" s="243" t="s">
        <v>551</v>
      </c>
      <c r="B383" s="244" t="s">
        <v>552</v>
      </c>
      <c r="C383" s="245" t="s">
        <v>323</v>
      </c>
      <c r="D383" s="246"/>
      <c r="E383" s="247">
        <v>1484.6</v>
      </c>
    </row>
    <row r="384" spans="1:5" ht="31.2">
      <c r="A384" s="243" t="s">
        <v>549</v>
      </c>
      <c r="B384" s="244" t="s">
        <v>552</v>
      </c>
      <c r="C384" s="245" t="s">
        <v>550</v>
      </c>
      <c r="D384" s="246"/>
      <c r="E384" s="247">
        <v>1484.6</v>
      </c>
    </row>
    <row r="385" spans="1:5">
      <c r="A385" s="243" t="s">
        <v>162</v>
      </c>
      <c r="B385" s="244" t="s">
        <v>552</v>
      </c>
      <c r="C385" s="245" t="s">
        <v>550</v>
      </c>
      <c r="D385" s="246">
        <v>113</v>
      </c>
      <c r="E385" s="247">
        <v>1484.6</v>
      </c>
    </row>
    <row r="386" spans="1:5" ht="46.8">
      <c r="A386" s="243" t="s">
        <v>553</v>
      </c>
      <c r="B386" s="244" t="s">
        <v>554</v>
      </c>
      <c r="C386" s="245" t="s">
        <v>323</v>
      </c>
      <c r="D386" s="246"/>
      <c r="E386" s="247">
        <v>8581.6</v>
      </c>
    </row>
    <row r="387" spans="1:5" ht="31.2">
      <c r="A387" s="243" t="s">
        <v>549</v>
      </c>
      <c r="B387" s="244" t="s">
        <v>554</v>
      </c>
      <c r="C387" s="245" t="s">
        <v>550</v>
      </c>
      <c r="D387" s="246"/>
      <c r="E387" s="247">
        <v>8581.6</v>
      </c>
    </row>
    <row r="388" spans="1:5">
      <c r="A388" s="243" t="s">
        <v>178</v>
      </c>
      <c r="B388" s="244" t="s">
        <v>554</v>
      </c>
      <c r="C388" s="245" t="s">
        <v>550</v>
      </c>
      <c r="D388" s="246">
        <v>409</v>
      </c>
      <c r="E388" s="247">
        <v>8581.6</v>
      </c>
    </row>
    <row r="389" spans="1:5" ht="140.4">
      <c r="A389" s="243" t="s">
        <v>384</v>
      </c>
      <c r="B389" s="244" t="s">
        <v>555</v>
      </c>
      <c r="C389" s="245" t="s">
        <v>323</v>
      </c>
      <c r="D389" s="246"/>
      <c r="E389" s="247">
        <v>4400</v>
      </c>
    </row>
    <row r="390" spans="1:5" ht="31.2">
      <c r="A390" s="243" t="s">
        <v>549</v>
      </c>
      <c r="B390" s="244" t="s">
        <v>555</v>
      </c>
      <c r="C390" s="245" t="s">
        <v>550</v>
      </c>
      <c r="D390" s="246"/>
      <c r="E390" s="247">
        <v>4400</v>
      </c>
    </row>
    <row r="391" spans="1:5">
      <c r="A391" s="243" t="s">
        <v>162</v>
      </c>
      <c r="B391" s="244" t="s">
        <v>555</v>
      </c>
      <c r="C391" s="245" t="s">
        <v>550</v>
      </c>
      <c r="D391" s="246">
        <v>113</v>
      </c>
      <c r="E391" s="247">
        <v>4400</v>
      </c>
    </row>
    <row r="392" spans="1:5" ht="46.8">
      <c r="A392" s="243" t="s">
        <v>556</v>
      </c>
      <c r="B392" s="244" t="s">
        <v>557</v>
      </c>
      <c r="C392" s="245" t="s">
        <v>323</v>
      </c>
      <c r="D392" s="246"/>
      <c r="E392" s="247">
        <v>3500</v>
      </c>
    </row>
    <row r="393" spans="1:5" ht="31.2">
      <c r="A393" s="243" t="s">
        <v>558</v>
      </c>
      <c r="B393" s="244" t="s">
        <v>559</v>
      </c>
      <c r="C393" s="245" t="s">
        <v>323</v>
      </c>
      <c r="D393" s="246"/>
      <c r="E393" s="247">
        <v>3500</v>
      </c>
    </row>
    <row r="394" spans="1:5">
      <c r="A394" s="243" t="s">
        <v>340</v>
      </c>
      <c r="B394" s="244" t="s">
        <v>559</v>
      </c>
      <c r="C394" s="245" t="s">
        <v>341</v>
      </c>
      <c r="D394" s="246"/>
      <c r="E394" s="247">
        <v>3500</v>
      </c>
    </row>
    <row r="395" spans="1:5">
      <c r="A395" s="243" t="s">
        <v>174</v>
      </c>
      <c r="B395" s="244" t="s">
        <v>559</v>
      </c>
      <c r="C395" s="245" t="s">
        <v>341</v>
      </c>
      <c r="D395" s="246">
        <v>1202</v>
      </c>
      <c r="E395" s="247">
        <v>3500</v>
      </c>
    </row>
    <row r="396" spans="1:5" ht="46.8">
      <c r="A396" s="243" t="s">
        <v>560</v>
      </c>
      <c r="B396" s="244" t="s">
        <v>561</v>
      </c>
      <c r="C396" s="245" t="s">
        <v>323</v>
      </c>
      <c r="D396" s="246"/>
      <c r="E396" s="247">
        <v>4047</v>
      </c>
    </row>
    <row r="397" spans="1:5" ht="31.2">
      <c r="A397" s="243" t="s">
        <v>562</v>
      </c>
      <c r="B397" s="244" t="s">
        <v>563</v>
      </c>
      <c r="C397" s="245" t="s">
        <v>323</v>
      </c>
      <c r="D397" s="246"/>
      <c r="E397" s="247">
        <v>4047</v>
      </c>
    </row>
    <row r="398" spans="1:5">
      <c r="A398" s="243" t="s">
        <v>334</v>
      </c>
      <c r="B398" s="244" t="s">
        <v>564</v>
      </c>
      <c r="C398" s="245" t="s">
        <v>323</v>
      </c>
      <c r="D398" s="246"/>
      <c r="E398" s="247">
        <v>15</v>
      </c>
    </row>
    <row r="399" spans="1:5" ht="31.2">
      <c r="A399" s="243" t="s">
        <v>330</v>
      </c>
      <c r="B399" s="244" t="s">
        <v>564</v>
      </c>
      <c r="C399" s="245" t="s">
        <v>331</v>
      </c>
      <c r="D399" s="246"/>
      <c r="E399" s="247">
        <v>15</v>
      </c>
    </row>
    <row r="400" spans="1:5" ht="31.2">
      <c r="A400" s="243" t="s">
        <v>154</v>
      </c>
      <c r="B400" s="244" t="s">
        <v>564</v>
      </c>
      <c r="C400" s="245" t="s">
        <v>331</v>
      </c>
      <c r="D400" s="246">
        <v>705</v>
      </c>
      <c r="E400" s="247">
        <v>15</v>
      </c>
    </row>
    <row r="401" spans="1:5" ht="31.2">
      <c r="A401" s="243" t="s">
        <v>391</v>
      </c>
      <c r="B401" s="244" t="s">
        <v>565</v>
      </c>
      <c r="C401" s="245" t="s">
        <v>323</v>
      </c>
      <c r="D401" s="246"/>
      <c r="E401" s="247">
        <v>3047</v>
      </c>
    </row>
    <row r="402" spans="1:5" ht="46.5" customHeight="1">
      <c r="A402" s="243" t="s">
        <v>344</v>
      </c>
      <c r="B402" s="244" t="s">
        <v>565</v>
      </c>
      <c r="C402" s="245" t="s">
        <v>345</v>
      </c>
      <c r="D402" s="246"/>
      <c r="E402" s="247">
        <v>2937.7</v>
      </c>
    </row>
    <row r="403" spans="1:5">
      <c r="A403" s="243" t="s">
        <v>162</v>
      </c>
      <c r="B403" s="244" t="s">
        <v>565</v>
      </c>
      <c r="C403" s="245" t="s">
        <v>345</v>
      </c>
      <c r="D403" s="246">
        <v>113</v>
      </c>
      <c r="E403" s="247">
        <v>2937.7</v>
      </c>
    </row>
    <row r="404" spans="1:5" ht="31.2">
      <c r="A404" s="243" t="s">
        <v>330</v>
      </c>
      <c r="B404" s="244" t="s">
        <v>565</v>
      </c>
      <c r="C404" s="245" t="s">
        <v>331</v>
      </c>
      <c r="D404" s="246"/>
      <c r="E404" s="247">
        <v>107.8</v>
      </c>
    </row>
    <row r="405" spans="1:5">
      <c r="A405" s="243" t="s">
        <v>162</v>
      </c>
      <c r="B405" s="244" t="s">
        <v>565</v>
      </c>
      <c r="C405" s="245" t="s">
        <v>331</v>
      </c>
      <c r="D405" s="246">
        <v>113</v>
      </c>
      <c r="E405" s="247">
        <v>107.8</v>
      </c>
    </row>
    <row r="406" spans="1:5">
      <c r="A406" s="243" t="s">
        <v>340</v>
      </c>
      <c r="B406" s="244" t="s">
        <v>565</v>
      </c>
      <c r="C406" s="245" t="s">
        <v>341</v>
      </c>
      <c r="D406" s="246"/>
      <c r="E406" s="247">
        <v>1.5</v>
      </c>
    </row>
    <row r="407" spans="1:5">
      <c r="A407" s="243" t="s">
        <v>162</v>
      </c>
      <c r="B407" s="244" t="s">
        <v>565</v>
      </c>
      <c r="C407" s="245" t="s">
        <v>341</v>
      </c>
      <c r="D407" s="246">
        <v>113</v>
      </c>
      <c r="E407" s="247">
        <v>1.5</v>
      </c>
    </row>
    <row r="408" spans="1:5" ht="140.4">
      <c r="A408" s="243" t="s">
        <v>384</v>
      </c>
      <c r="B408" s="244" t="s">
        <v>566</v>
      </c>
      <c r="C408" s="245" t="s">
        <v>323</v>
      </c>
      <c r="D408" s="246"/>
      <c r="E408" s="247">
        <v>985</v>
      </c>
    </row>
    <row r="409" spans="1:5" ht="46.5" customHeight="1">
      <c r="A409" s="243" t="s">
        <v>344</v>
      </c>
      <c r="B409" s="244" t="s">
        <v>566</v>
      </c>
      <c r="C409" s="245" t="s">
        <v>345</v>
      </c>
      <c r="D409" s="246"/>
      <c r="E409" s="247">
        <v>985</v>
      </c>
    </row>
    <row r="410" spans="1:5">
      <c r="A410" s="243" t="s">
        <v>162</v>
      </c>
      <c r="B410" s="244" t="s">
        <v>566</v>
      </c>
      <c r="C410" s="245" t="s">
        <v>345</v>
      </c>
      <c r="D410" s="246">
        <v>113</v>
      </c>
      <c r="E410" s="247">
        <v>985</v>
      </c>
    </row>
    <row r="411" spans="1:5" s="242" customFormat="1" ht="46.8">
      <c r="A411" s="237" t="s">
        <v>567</v>
      </c>
      <c r="B411" s="238" t="s">
        <v>568</v>
      </c>
      <c r="C411" s="239" t="s">
        <v>323</v>
      </c>
      <c r="D411" s="240"/>
      <c r="E411" s="241">
        <v>50641.1</v>
      </c>
    </row>
    <row r="412" spans="1:5" ht="31.2">
      <c r="A412" s="243" t="s">
        <v>569</v>
      </c>
      <c r="B412" s="244" t="s">
        <v>570</v>
      </c>
      <c r="C412" s="245" t="s">
        <v>323</v>
      </c>
      <c r="D412" s="246"/>
      <c r="E412" s="247">
        <v>50631.1</v>
      </c>
    </row>
    <row r="413" spans="1:5" ht="46.8">
      <c r="A413" s="243" t="s">
        <v>571</v>
      </c>
      <c r="B413" s="244" t="s">
        <v>572</v>
      </c>
      <c r="C413" s="245" t="s">
        <v>323</v>
      </c>
      <c r="D413" s="246"/>
      <c r="E413" s="247">
        <v>155.5</v>
      </c>
    </row>
    <row r="414" spans="1:5" ht="31.2">
      <c r="A414" s="243" t="s">
        <v>573</v>
      </c>
      <c r="B414" s="244" t="s">
        <v>574</v>
      </c>
      <c r="C414" s="245" t="s">
        <v>323</v>
      </c>
      <c r="D414" s="246"/>
      <c r="E414" s="247">
        <v>9.8000000000000007</v>
      </c>
    </row>
    <row r="415" spans="1:5" ht="31.2">
      <c r="A415" s="243" t="s">
        <v>330</v>
      </c>
      <c r="B415" s="244" t="s">
        <v>574</v>
      </c>
      <c r="C415" s="245" t="s">
        <v>331</v>
      </c>
      <c r="D415" s="246"/>
      <c r="E415" s="247">
        <v>9.8000000000000007</v>
      </c>
    </row>
    <row r="416" spans="1:5" ht="31.2">
      <c r="A416" s="243" t="s">
        <v>154</v>
      </c>
      <c r="B416" s="244" t="s">
        <v>574</v>
      </c>
      <c r="C416" s="245" t="s">
        <v>331</v>
      </c>
      <c r="D416" s="246">
        <v>705</v>
      </c>
      <c r="E416" s="247">
        <v>9.8000000000000007</v>
      </c>
    </row>
    <row r="417" spans="1:5" ht="31.2">
      <c r="A417" s="243" t="s">
        <v>575</v>
      </c>
      <c r="B417" s="244" t="s">
        <v>576</v>
      </c>
      <c r="C417" s="245" t="s">
        <v>323</v>
      </c>
      <c r="D417" s="246"/>
      <c r="E417" s="247">
        <v>99.2</v>
      </c>
    </row>
    <row r="418" spans="1:5" ht="31.2">
      <c r="A418" s="243" t="s">
        <v>330</v>
      </c>
      <c r="B418" s="244" t="s">
        <v>576</v>
      </c>
      <c r="C418" s="245" t="s">
        <v>331</v>
      </c>
      <c r="D418" s="246"/>
      <c r="E418" s="247">
        <v>99.2</v>
      </c>
    </row>
    <row r="419" spans="1:5" ht="31.2">
      <c r="A419" s="243" t="s">
        <v>154</v>
      </c>
      <c r="B419" s="244" t="s">
        <v>576</v>
      </c>
      <c r="C419" s="245" t="s">
        <v>331</v>
      </c>
      <c r="D419" s="246">
        <v>705</v>
      </c>
      <c r="E419" s="247">
        <v>99.2</v>
      </c>
    </row>
    <row r="420" spans="1:5" ht="46.8">
      <c r="A420" s="243" t="s">
        <v>577</v>
      </c>
      <c r="B420" s="244" t="s">
        <v>578</v>
      </c>
      <c r="C420" s="245" t="s">
        <v>323</v>
      </c>
      <c r="D420" s="246"/>
      <c r="E420" s="247">
        <v>46.5</v>
      </c>
    </row>
    <row r="421" spans="1:5" ht="31.2">
      <c r="A421" s="243" t="s">
        <v>330</v>
      </c>
      <c r="B421" s="244" t="s">
        <v>578</v>
      </c>
      <c r="C421" s="245" t="s">
        <v>331</v>
      </c>
      <c r="D421" s="246"/>
      <c r="E421" s="247">
        <v>46.5</v>
      </c>
    </row>
    <row r="422" spans="1:5" ht="31.2">
      <c r="A422" s="243" t="s">
        <v>154</v>
      </c>
      <c r="B422" s="244" t="s">
        <v>578</v>
      </c>
      <c r="C422" s="245" t="s">
        <v>331</v>
      </c>
      <c r="D422" s="246">
        <v>705</v>
      </c>
      <c r="E422" s="247">
        <v>46.5</v>
      </c>
    </row>
    <row r="423" spans="1:5" ht="31.2">
      <c r="A423" s="243" t="s">
        <v>579</v>
      </c>
      <c r="B423" s="244" t="s">
        <v>580</v>
      </c>
      <c r="C423" s="245" t="s">
        <v>323</v>
      </c>
      <c r="D423" s="246"/>
      <c r="E423" s="247">
        <v>5201</v>
      </c>
    </row>
    <row r="424" spans="1:5" ht="93.6">
      <c r="A424" s="243" t="s">
        <v>581</v>
      </c>
      <c r="B424" s="244" t="s">
        <v>582</v>
      </c>
      <c r="C424" s="245" t="s">
        <v>323</v>
      </c>
      <c r="D424" s="246"/>
      <c r="E424" s="247">
        <v>5201</v>
      </c>
    </row>
    <row r="425" spans="1:5">
      <c r="A425" s="243" t="s">
        <v>338</v>
      </c>
      <c r="B425" s="244" t="s">
        <v>582</v>
      </c>
      <c r="C425" s="245" t="s">
        <v>339</v>
      </c>
      <c r="D425" s="246"/>
      <c r="E425" s="247">
        <v>5201</v>
      </c>
    </row>
    <row r="426" spans="1:5">
      <c r="A426" s="243" t="s">
        <v>175</v>
      </c>
      <c r="B426" s="244" t="s">
        <v>582</v>
      </c>
      <c r="C426" s="245" t="s">
        <v>339</v>
      </c>
      <c r="D426" s="246">
        <v>1001</v>
      </c>
      <c r="E426" s="247">
        <v>5201</v>
      </c>
    </row>
    <row r="427" spans="1:5" ht="31.2">
      <c r="A427" s="243" t="s">
        <v>583</v>
      </c>
      <c r="B427" s="244" t="s">
        <v>584</v>
      </c>
      <c r="C427" s="245" t="s">
        <v>323</v>
      </c>
      <c r="D427" s="246"/>
      <c r="E427" s="247">
        <v>1347.8</v>
      </c>
    </row>
    <row r="428" spans="1:5" ht="62.4">
      <c r="A428" s="243" t="s">
        <v>585</v>
      </c>
      <c r="B428" s="244" t="s">
        <v>586</v>
      </c>
      <c r="C428" s="245" t="s">
        <v>323</v>
      </c>
      <c r="D428" s="246"/>
      <c r="E428" s="247">
        <v>1344.8</v>
      </c>
    </row>
    <row r="429" spans="1:5">
      <c r="A429" s="243" t="s">
        <v>338</v>
      </c>
      <c r="B429" s="244" t="s">
        <v>586</v>
      </c>
      <c r="C429" s="245" t="s">
        <v>339</v>
      </c>
      <c r="D429" s="246"/>
      <c r="E429" s="247">
        <v>1344.8</v>
      </c>
    </row>
    <row r="430" spans="1:5">
      <c r="A430" s="243" t="s">
        <v>162</v>
      </c>
      <c r="B430" s="244" t="s">
        <v>586</v>
      </c>
      <c r="C430" s="245" t="s">
        <v>339</v>
      </c>
      <c r="D430" s="246">
        <v>113</v>
      </c>
      <c r="E430" s="247">
        <v>1344.8</v>
      </c>
    </row>
    <row r="431" spans="1:5" ht="31.2">
      <c r="A431" s="243" t="s">
        <v>587</v>
      </c>
      <c r="B431" s="244" t="s">
        <v>588</v>
      </c>
      <c r="C431" s="245" t="s">
        <v>323</v>
      </c>
      <c r="D431" s="246"/>
      <c r="E431" s="247">
        <v>3</v>
      </c>
    </row>
    <row r="432" spans="1:5">
      <c r="A432" s="243" t="s">
        <v>338</v>
      </c>
      <c r="B432" s="244" t="s">
        <v>588</v>
      </c>
      <c r="C432" s="245" t="s">
        <v>339</v>
      </c>
      <c r="D432" s="246"/>
      <c r="E432" s="247">
        <v>3</v>
      </c>
    </row>
    <row r="433" spans="1:5">
      <c r="A433" s="243" t="s">
        <v>162</v>
      </c>
      <c r="B433" s="244" t="s">
        <v>588</v>
      </c>
      <c r="C433" s="245" t="s">
        <v>339</v>
      </c>
      <c r="D433" s="246">
        <v>113</v>
      </c>
      <c r="E433" s="247">
        <v>3</v>
      </c>
    </row>
    <row r="434" spans="1:5">
      <c r="A434" s="243" t="s">
        <v>589</v>
      </c>
      <c r="B434" s="244" t="s">
        <v>590</v>
      </c>
      <c r="C434" s="245" t="s">
        <v>323</v>
      </c>
      <c r="D434" s="246"/>
      <c r="E434" s="247">
        <v>185.4</v>
      </c>
    </row>
    <row r="435" spans="1:5" ht="31.2">
      <c r="A435" s="243" t="s">
        <v>591</v>
      </c>
      <c r="B435" s="244" t="s">
        <v>592</v>
      </c>
      <c r="C435" s="245" t="s">
        <v>323</v>
      </c>
      <c r="D435" s="246"/>
      <c r="E435" s="247">
        <v>185.4</v>
      </c>
    </row>
    <row r="436" spans="1:5">
      <c r="A436" s="243" t="s">
        <v>340</v>
      </c>
      <c r="B436" s="244" t="s">
        <v>592</v>
      </c>
      <c r="C436" s="245" t="s">
        <v>341</v>
      </c>
      <c r="D436" s="246"/>
      <c r="E436" s="247">
        <v>185.4</v>
      </c>
    </row>
    <row r="437" spans="1:5">
      <c r="A437" s="243" t="s">
        <v>162</v>
      </c>
      <c r="B437" s="244" t="s">
        <v>592</v>
      </c>
      <c r="C437" s="245" t="s">
        <v>341</v>
      </c>
      <c r="D437" s="246">
        <v>113</v>
      </c>
      <c r="E437" s="247">
        <v>185.4</v>
      </c>
    </row>
    <row r="438" spans="1:5" ht="31.2">
      <c r="A438" s="243" t="s">
        <v>593</v>
      </c>
      <c r="B438" s="244" t="s">
        <v>594</v>
      </c>
      <c r="C438" s="245" t="s">
        <v>323</v>
      </c>
      <c r="D438" s="246"/>
      <c r="E438" s="247">
        <v>37553.199999999997</v>
      </c>
    </row>
    <row r="439" spans="1:5" ht="31.2">
      <c r="A439" s="243" t="s">
        <v>391</v>
      </c>
      <c r="B439" s="244" t="s">
        <v>595</v>
      </c>
      <c r="C439" s="245" t="s">
        <v>323</v>
      </c>
      <c r="D439" s="246"/>
      <c r="E439" s="247">
        <v>29653.200000000001</v>
      </c>
    </row>
    <row r="440" spans="1:5" ht="46.5" customHeight="1">
      <c r="A440" s="243" t="s">
        <v>344</v>
      </c>
      <c r="B440" s="244" t="s">
        <v>595</v>
      </c>
      <c r="C440" s="245" t="s">
        <v>345</v>
      </c>
      <c r="D440" s="246"/>
      <c r="E440" s="247">
        <v>27070.2</v>
      </c>
    </row>
    <row r="441" spans="1:5" ht="46.8">
      <c r="A441" s="243" t="s">
        <v>165</v>
      </c>
      <c r="B441" s="244" t="s">
        <v>595</v>
      </c>
      <c r="C441" s="245" t="s">
        <v>345</v>
      </c>
      <c r="D441" s="246">
        <v>104</v>
      </c>
      <c r="E441" s="247">
        <v>27070.2</v>
      </c>
    </row>
    <row r="442" spans="1:5" ht="31.2">
      <c r="A442" s="243" t="s">
        <v>330</v>
      </c>
      <c r="B442" s="244" t="s">
        <v>595</v>
      </c>
      <c r="C442" s="245" t="s">
        <v>331</v>
      </c>
      <c r="D442" s="246"/>
      <c r="E442" s="247">
        <v>2575.1999999999998</v>
      </c>
    </row>
    <row r="443" spans="1:5" ht="46.8">
      <c r="A443" s="243" t="s">
        <v>165</v>
      </c>
      <c r="B443" s="244" t="s">
        <v>595</v>
      </c>
      <c r="C443" s="245" t="s">
        <v>331</v>
      </c>
      <c r="D443" s="246">
        <v>104</v>
      </c>
      <c r="E443" s="247">
        <v>2575.1999999999998</v>
      </c>
    </row>
    <row r="444" spans="1:5">
      <c r="A444" s="243" t="s">
        <v>340</v>
      </c>
      <c r="B444" s="244" t="s">
        <v>595</v>
      </c>
      <c r="C444" s="245" t="s">
        <v>341</v>
      </c>
      <c r="D444" s="246"/>
      <c r="E444" s="247">
        <v>7.8</v>
      </c>
    </row>
    <row r="445" spans="1:5" ht="46.8">
      <c r="A445" s="243" t="s">
        <v>165</v>
      </c>
      <c r="B445" s="244" t="s">
        <v>595</v>
      </c>
      <c r="C445" s="245" t="s">
        <v>341</v>
      </c>
      <c r="D445" s="246">
        <v>104</v>
      </c>
      <c r="E445" s="247">
        <v>7.8</v>
      </c>
    </row>
    <row r="446" spans="1:5" ht="140.4">
      <c r="A446" s="243" t="s">
        <v>384</v>
      </c>
      <c r="B446" s="244" t="s">
        <v>596</v>
      </c>
      <c r="C446" s="245" t="s">
        <v>323</v>
      </c>
      <c r="D446" s="246"/>
      <c r="E446" s="247">
        <v>7900</v>
      </c>
    </row>
    <row r="447" spans="1:5" ht="46.5" customHeight="1">
      <c r="A447" s="243" t="s">
        <v>344</v>
      </c>
      <c r="B447" s="244" t="s">
        <v>596</v>
      </c>
      <c r="C447" s="245" t="s">
        <v>345</v>
      </c>
      <c r="D447" s="246"/>
      <c r="E447" s="247">
        <v>7900</v>
      </c>
    </row>
    <row r="448" spans="1:5" ht="46.8">
      <c r="A448" s="243" t="s">
        <v>165</v>
      </c>
      <c r="B448" s="244" t="s">
        <v>596</v>
      </c>
      <c r="C448" s="245" t="s">
        <v>345</v>
      </c>
      <c r="D448" s="246">
        <v>104</v>
      </c>
      <c r="E448" s="247">
        <v>7900</v>
      </c>
    </row>
    <row r="449" spans="1:5" ht="31.2">
      <c r="A449" s="243" t="s">
        <v>597</v>
      </c>
      <c r="B449" s="244" t="s">
        <v>598</v>
      </c>
      <c r="C449" s="245" t="s">
        <v>323</v>
      </c>
      <c r="D449" s="246"/>
      <c r="E449" s="247">
        <v>2225.1999999999998</v>
      </c>
    </row>
    <row r="450" spans="1:5" ht="31.2">
      <c r="A450" s="243" t="s">
        <v>391</v>
      </c>
      <c r="B450" s="244" t="s">
        <v>599</v>
      </c>
      <c r="C450" s="245" t="s">
        <v>323</v>
      </c>
      <c r="D450" s="246"/>
      <c r="E450" s="247">
        <v>1861.2</v>
      </c>
    </row>
    <row r="451" spans="1:5" ht="46.5" customHeight="1">
      <c r="A451" s="243" t="s">
        <v>344</v>
      </c>
      <c r="B451" s="244" t="s">
        <v>599</v>
      </c>
      <c r="C451" s="245" t="s">
        <v>345</v>
      </c>
      <c r="D451" s="246"/>
      <c r="E451" s="247">
        <v>1861.2</v>
      </c>
    </row>
    <row r="452" spans="1:5" ht="31.2">
      <c r="A452" s="243" t="s">
        <v>176</v>
      </c>
      <c r="B452" s="244" t="s">
        <v>599</v>
      </c>
      <c r="C452" s="245" t="s">
        <v>345</v>
      </c>
      <c r="D452" s="246">
        <v>102</v>
      </c>
      <c r="E452" s="247">
        <v>1861.2</v>
      </c>
    </row>
    <row r="453" spans="1:5" ht="140.4">
      <c r="A453" s="243" t="s">
        <v>384</v>
      </c>
      <c r="B453" s="244" t="s">
        <v>600</v>
      </c>
      <c r="C453" s="245" t="s">
        <v>323</v>
      </c>
      <c r="D453" s="246"/>
      <c r="E453" s="247">
        <v>364</v>
      </c>
    </row>
    <row r="454" spans="1:5" ht="46.5" customHeight="1">
      <c r="A454" s="243" t="s">
        <v>344</v>
      </c>
      <c r="B454" s="244" t="s">
        <v>600</v>
      </c>
      <c r="C454" s="245" t="s">
        <v>345</v>
      </c>
      <c r="D454" s="246"/>
      <c r="E454" s="247">
        <v>364</v>
      </c>
    </row>
    <row r="455" spans="1:5" ht="31.2">
      <c r="A455" s="243" t="s">
        <v>176</v>
      </c>
      <c r="B455" s="244" t="s">
        <v>600</v>
      </c>
      <c r="C455" s="245" t="s">
        <v>345</v>
      </c>
      <c r="D455" s="246">
        <v>102</v>
      </c>
      <c r="E455" s="247">
        <v>364</v>
      </c>
    </row>
    <row r="456" spans="1:5" ht="31.2">
      <c r="A456" s="243" t="s">
        <v>601</v>
      </c>
      <c r="B456" s="244" t="s">
        <v>602</v>
      </c>
      <c r="C456" s="245" t="s">
        <v>323</v>
      </c>
      <c r="D456" s="246"/>
      <c r="E456" s="247">
        <v>3963</v>
      </c>
    </row>
    <row r="457" spans="1:5" ht="46.8">
      <c r="A457" s="243" t="s">
        <v>603</v>
      </c>
      <c r="B457" s="244" t="s">
        <v>604</v>
      </c>
      <c r="C457" s="245" t="s">
        <v>323</v>
      </c>
      <c r="D457" s="246"/>
      <c r="E457" s="247">
        <v>6.6</v>
      </c>
    </row>
    <row r="458" spans="1:5" ht="31.2">
      <c r="A458" s="243" t="s">
        <v>330</v>
      </c>
      <c r="B458" s="244" t="s">
        <v>604</v>
      </c>
      <c r="C458" s="245" t="s">
        <v>331</v>
      </c>
      <c r="D458" s="246"/>
      <c r="E458" s="247">
        <v>6.6</v>
      </c>
    </row>
    <row r="459" spans="1:5">
      <c r="A459" s="243" t="s">
        <v>177</v>
      </c>
      <c r="B459" s="244" t="s">
        <v>604</v>
      </c>
      <c r="C459" s="245" t="s">
        <v>331</v>
      </c>
      <c r="D459" s="246">
        <v>105</v>
      </c>
      <c r="E459" s="247">
        <v>6.6</v>
      </c>
    </row>
    <row r="460" spans="1:5" ht="62.4">
      <c r="A460" s="243" t="s">
        <v>605</v>
      </c>
      <c r="B460" s="244" t="s">
        <v>606</v>
      </c>
      <c r="C460" s="245" t="s">
        <v>323</v>
      </c>
      <c r="D460" s="246"/>
      <c r="E460" s="247">
        <v>1306.5999999999999</v>
      </c>
    </row>
    <row r="461" spans="1:5" ht="46.5" customHeight="1">
      <c r="A461" s="243" t="s">
        <v>344</v>
      </c>
      <c r="B461" s="244" t="s">
        <v>606</v>
      </c>
      <c r="C461" s="245" t="s">
        <v>345</v>
      </c>
      <c r="D461" s="246"/>
      <c r="E461" s="247">
        <v>1194.8</v>
      </c>
    </row>
    <row r="462" spans="1:5" ht="46.8">
      <c r="A462" s="243" t="s">
        <v>165</v>
      </c>
      <c r="B462" s="244" t="s">
        <v>606</v>
      </c>
      <c r="C462" s="245" t="s">
        <v>345</v>
      </c>
      <c r="D462" s="246">
        <v>104</v>
      </c>
      <c r="E462" s="247">
        <v>1194.8</v>
      </c>
    </row>
    <row r="463" spans="1:5" ht="31.2">
      <c r="A463" s="243" t="s">
        <v>330</v>
      </c>
      <c r="B463" s="244" t="s">
        <v>606</v>
      </c>
      <c r="C463" s="245" t="s">
        <v>331</v>
      </c>
      <c r="D463" s="246"/>
      <c r="E463" s="247">
        <v>111.8</v>
      </c>
    </row>
    <row r="464" spans="1:5" ht="46.8">
      <c r="A464" s="243" t="s">
        <v>165</v>
      </c>
      <c r="B464" s="244" t="s">
        <v>606</v>
      </c>
      <c r="C464" s="245" t="s">
        <v>331</v>
      </c>
      <c r="D464" s="246">
        <v>104</v>
      </c>
      <c r="E464" s="247">
        <v>111.8</v>
      </c>
    </row>
    <row r="465" spans="1:5" ht="62.4">
      <c r="A465" s="243" t="s">
        <v>607</v>
      </c>
      <c r="B465" s="244" t="s">
        <v>608</v>
      </c>
      <c r="C465" s="245" t="s">
        <v>323</v>
      </c>
      <c r="D465" s="246"/>
      <c r="E465" s="247">
        <v>1315.1</v>
      </c>
    </row>
    <row r="466" spans="1:5" ht="46.5" customHeight="1">
      <c r="A466" s="243" t="s">
        <v>344</v>
      </c>
      <c r="B466" s="244" t="s">
        <v>608</v>
      </c>
      <c r="C466" s="245" t="s">
        <v>345</v>
      </c>
      <c r="D466" s="246"/>
      <c r="E466" s="247">
        <v>1101.9000000000001</v>
      </c>
    </row>
    <row r="467" spans="1:5" ht="46.8">
      <c r="A467" s="243" t="s">
        <v>165</v>
      </c>
      <c r="B467" s="244" t="s">
        <v>608</v>
      </c>
      <c r="C467" s="245" t="s">
        <v>345</v>
      </c>
      <c r="D467" s="246">
        <v>104</v>
      </c>
      <c r="E467" s="247">
        <v>1101.9000000000001</v>
      </c>
    </row>
    <row r="468" spans="1:5" ht="31.2">
      <c r="A468" s="243" t="s">
        <v>330</v>
      </c>
      <c r="B468" s="244" t="s">
        <v>608</v>
      </c>
      <c r="C468" s="245" t="s">
        <v>331</v>
      </c>
      <c r="D468" s="246"/>
      <c r="E468" s="247">
        <v>213.2</v>
      </c>
    </row>
    <row r="469" spans="1:5" ht="46.8">
      <c r="A469" s="243" t="s">
        <v>165</v>
      </c>
      <c r="B469" s="244" t="s">
        <v>608</v>
      </c>
      <c r="C469" s="245" t="s">
        <v>331</v>
      </c>
      <c r="D469" s="246">
        <v>104</v>
      </c>
      <c r="E469" s="247">
        <v>213.2</v>
      </c>
    </row>
    <row r="470" spans="1:5" ht="31.2">
      <c r="A470" s="243" t="s">
        <v>609</v>
      </c>
      <c r="B470" s="244" t="s">
        <v>610</v>
      </c>
      <c r="C470" s="245" t="s">
        <v>323</v>
      </c>
      <c r="D470" s="246"/>
      <c r="E470" s="247">
        <v>648.5</v>
      </c>
    </row>
    <row r="471" spans="1:5" ht="46.5" customHeight="1">
      <c r="A471" s="243" t="s">
        <v>344</v>
      </c>
      <c r="B471" s="244" t="s">
        <v>610</v>
      </c>
      <c r="C471" s="245" t="s">
        <v>345</v>
      </c>
      <c r="D471" s="246"/>
      <c r="E471" s="247">
        <v>599.70000000000005</v>
      </c>
    </row>
    <row r="472" spans="1:5" ht="46.8">
      <c r="A472" s="243" t="s">
        <v>165</v>
      </c>
      <c r="B472" s="244" t="s">
        <v>610</v>
      </c>
      <c r="C472" s="245" t="s">
        <v>345</v>
      </c>
      <c r="D472" s="246">
        <v>104</v>
      </c>
      <c r="E472" s="247">
        <v>599.70000000000005</v>
      </c>
    </row>
    <row r="473" spans="1:5" ht="31.2">
      <c r="A473" s="243" t="s">
        <v>330</v>
      </c>
      <c r="B473" s="244" t="s">
        <v>610</v>
      </c>
      <c r="C473" s="245" t="s">
        <v>331</v>
      </c>
      <c r="D473" s="246"/>
      <c r="E473" s="247">
        <v>48.8</v>
      </c>
    </row>
    <row r="474" spans="1:5" ht="46.8">
      <c r="A474" s="243" t="s">
        <v>165</v>
      </c>
      <c r="B474" s="244" t="s">
        <v>610</v>
      </c>
      <c r="C474" s="245" t="s">
        <v>331</v>
      </c>
      <c r="D474" s="246">
        <v>104</v>
      </c>
      <c r="E474" s="247">
        <v>48.8</v>
      </c>
    </row>
    <row r="475" spans="1:5" ht="46.8">
      <c r="A475" s="243" t="s">
        <v>611</v>
      </c>
      <c r="B475" s="244" t="s">
        <v>612</v>
      </c>
      <c r="C475" s="245" t="s">
        <v>323</v>
      </c>
      <c r="D475" s="246"/>
      <c r="E475" s="247">
        <v>648.5</v>
      </c>
    </row>
    <row r="476" spans="1:5" ht="46.5" customHeight="1">
      <c r="A476" s="243" t="s">
        <v>344</v>
      </c>
      <c r="B476" s="244" t="s">
        <v>612</v>
      </c>
      <c r="C476" s="245" t="s">
        <v>345</v>
      </c>
      <c r="D476" s="246"/>
      <c r="E476" s="247">
        <v>593.9</v>
      </c>
    </row>
    <row r="477" spans="1:5" ht="46.8">
      <c r="A477" s="243" t="s">
        <v>165</v>
      </c>
      <c r="B477" s="244" t="s">
        <v>612</v>
      </c>
      <c r="C477" s="245" t="s">
        <v>345</v>
      </c>
      <c r="D477" s="246">
        <v>104</v>
      </c>
      <c r="E477" s="247">
        <v>593.9</v>
      </c>
    </row>
    <row r="478" spans="1:5" ht="31.2">
      <c r="A478" s="243" t="s">
        <v>330</v>
      </c>
      <c r="B478" s="244" t="s">
        <v>612</v>
      </c>
      <c r="C478" s="245" t="s">
        <v>331</v>
      </c>
      <c r="D478" s="246"/>
      <c r="E478" s="247">
        <v>54.6</v>
      </c>
    </row>
    <row r="479" spans="1:5" ht="46.8">
      <c r="A479" s="243" t="s">
        <v>165</v>
      </c>
      <c r="B479" s="244" t="s">
        <v>612</v>
      </c>
      <c r="C479" s="245" t="s">
        <v>331</v>
      </c>
      <c r="D479" s="246">
        <v>104</v>
      </c>
      <c r="E479" s="247">
        <v>54.6</v>
      </c>
    </row>
    <row r="480" spans="1:5" ht="93.6">
      <c r="A480" s="243" t="s">
        <v>613</v>
      </c>
      <c r="B480" s="244" t="s">
        <v>614</v>
      </c>
      <c r="C480" s="245" t="s">
        <v>323</v>
      </c>
      <c r="D480" s="246"/>
      <c r="E480" s="247">
        <v>0.7</v>
      </c>
    </row>
    <row r="481" spans="1:5" ht="31.2">
      <c r="A481" s="243" t="s">
        <v>330</v>
      </c>
      <c r="B481" s="244" t="s">
        <v>614</v>
      </c>
      <c r="C481" s="245" t="s">
        <v>331</v>
      </c>
      <c r="D481" s="246"/>
      <c r="E481" s="247">
        <v>0.7</v>
      </c>
    </row>
    <row r="482" spans="1:5" ht="46.8">
      <c r="A482" s="243" t="s">
        <v>165</v>
      </c>
      <c r="B482" s="244" t="s">
        <v>614</v>
      </c>
      <c r="C482" s="245" t="s">
        <v>331</v>
      </c>
      <c r="D482" s="246">
        <v>104</v>
      </c>
      <c r="E482" s="247">
        <v>0.7</v>
      </c>
    </row>
    <row r="483" spans="1:5" ht="31.2">
      <c r="A483" s="243" t="s">
        <v>615</v>
      </c>
      <c r="B483" s="244" t="s">
        <v>616</v>
      </c>
      <c r="C483" s="245" t="s">
        <v>323</v>
      </c>
      <c r="D483" s="246"/>
      <c r="E483" s="247">
        <v>37</v>
      </c>
    </row>
    <row r="484" spans="1:5" ht="46.5" customHeight="1">
      <c r="A484" s="243" t="s">
        <v>344</v>
      </c>
      <c r="B484" s="244" t="s">
        <v>616</v>
      </c>
      <c r="C484" s="245" t="s">
        <v>345</v>
      </c>
      <c r="D484" s="246"/>
      <c r="E484" s="247">
        <v>34.5</v>
      </c>
    </row>
    <row r="485" spans="1:5" ht="46.8">
      <c r="A485" s="243" t="s">
        <v>165</v>
      </c>
      <c r="B485" s="244" t="s">
        <v>616</v>
      </c>
      <c r="C485" s="245" t="s">
        <v>345</v>
      </c>
      <c r="D485" s="246">
        <v>104</v>
      </c>
      <c r="E485" s="247">
        <v>34.5</v>
      </c>
    </row>
    <row r="486" spans="1:5" ht="31.2">
      <c r="A486" s="243" t="s">
        <v>330</v>
      </c>
      <c r="B486" s="244" t="s">
        <v>616</v>
      </c>
      <c r="C486" s="245" t="s">
        <v>331</v>
      </c>
      <c r="D486" s="246"/>
      <c r="E486" s="247">
        <v>2.5</v>
      </c>
    </row>
    <row r="487" spans="1:5" ht="46.8">
      <c r="A487" s="243" t="s">
        <v>165</v>
      </c>
      <c r="B487" s="244" t="s">
        <v>616</v>
      </c>
      <c r="C487" s="245" t="s">
        <v>331</v>
      </c>
      <c r="D487" s="246">
        <v>104</v>
      </c>
      <c r="E487" s="247">
        <v>2.5</v>
      </c>
    </row>
    <row r="488" spans="1:5" ht="31.2">
      <c r="A488" s="243" t="s">
        <v>617</v>
      </c>
      <c r="B488" s="244" t="s">
        <v>618</v>
      </c>
      <c r="C488" s="245" t="s">
        <v>323</v>
      </c>
      <c r="D488" s="246"/>
      <c r="E488" s="247">
        <v>10</v>
      </c>
    </row>
    <row r="489" spans="1:5" ht="46.8">
      <c r="A489" s="243" t="s">
        <v>619</v>
      </c>
      <c r="B489" s="244" t="s">
        <v>620</v>
      </c>
      <c r="C489" s="245" t="s">
        <v>323</v>
      </c>
      <c r="D489" s="246"/>
      <c r="E489" s="247">
        <v>10</v>
      </c>
    </row>
    <row r="490" spans="1:5">
      <c r="A490" s="243" t="s">
        <v>621</v>
      </c>
      <c r="B490" s="244" t="s">
        <v>622</v>
      </c>
      <c r="C490" s="245" t="s">
        <v>323</v>
      </c>
      <c r="D490" s="246"/>
      <c r="E490" s="247">
        <v>10</v>
      </c>
    </row>
    <row r="491" spans="1:5">
      <c r="A491" s="243" t="s">
        <v>340</v>
      </c>
      <c r="B491" s="244" t="s">
        <v>622</v>
      </c>
      <c r="C491" s="245" t="s">
        <v>341</v>
      </c>
      <c r="D491" s="246"/>
      <c r="E491" s="247">
        <v>10</v>
      </c>
    </row>
    <row r="492" spans="1:5">
      <c r="A492" s="243" t="s">
        <v>162</v>
      </c>
      <c r="B492" s="244" t="s">
        <v>622</v>
      </c>
      <c r="C492" s="245" t="s">
        <v>341</v>
      </c>
      <c r="D492" s="246">
        <v>113</v>
      </c>
      <c r="E492" s="247">
        <v>10</v>
      </c>
    </row>
    <row r="493" spans="1:5" s="242" customFormat="1" ht="46.8">
      <c r="A493" s="237" t="s">
        <v>623</v>
      </c>
      <c r="B493" s="238" t="s">
        <v>624</v>
      </c>
      <c r="C493" s="239" t="s">
        <v>323</v>
      </c>
      <c r="D493" s="240"/>
      <c r="E493" s="241">
        <v>7112.6</v>
      </c>
    </row>
    <row r="494" spans="1:5" ht="46.8">
      <c r="A494" s="243" t="s">
        <v>625</v>
      </c>
      <c r="B494" s="244" t="s">
        <v>626</v>
      </c>
      <c r="C494" s="245" t="s">
        <v>323</v>
      </c>
      <c r="D494" s="246"/>
      <c r="E494" s="247">
        <v>1731.3</v>
      </c>
    </row>
    <row r="495" spans="1:5" ht="31.2">
      <c r="A495" s="243" t="s">
        <v>627</v>
      </c>
      <c r="B495" s="244" t="s">
        <v>628</v>
      </c>
      <c r="C495" s="245" t="s">
        <v>323</v>
      </c>
      <c r="D495" s="246"/>
      <c r="E495" s="247">
        <v>1731.3</v>
      </c>
    </row>
    <row r="496" spans="1:5" ht="46.8">
      <c r="A496" s="243" t="s">
        <v>629</v>
      </c>
      <c r="B496" s="244" t="s">
        <v>630</v>
      </c>
      <c r="C496" s="245" t="s">
        <v>323</v>
      </c>
      <c r="D496" s="246"/>
      <c r="E496" s="247">
        <v>37.4</v>
      </c>
    </row>
    <row r="497" spans="1:5" ht="31.2">
      <c r="A497" s="243" t="s">
        <v>330</v>
      </c>
      <c r="B497" s="244" t="s">
        <v>630</v>
      </c>
      <c r="C497" s="245" t="s">
        <v>331</v>
      </c>
      <c r="D497" s="246"/>
      <c r="E497" s="247">
        <v>37.4</v>
      </c>
    </row>
    <row r="498" spans="1:5">
      <c r="A498" s="243" t="s">
        <v>158</v>
      </c>
      <c r="B498" s="244" t="s">
        <v>630</v>
      </c>
      <c r="C498" s="245" t="s">
        <v>331</v>
      </c>
      <c r="D498" s="246">
        <v>709</v>
      </c>
      <c r="E498" s="247">
        <v>37.4</v>
      </c>
    </row>
    <row r="499" spans="1:5">
      <c r="A499" s="243" t="s">
        <v>631</v>
      </c>
      <c r="B499" s="244" t="s">
        <v>632</v>
      </c>
      <c r="C499" s="245" t="s">
        <v>323</v>
      </c>
      <c r="D499" s="246"/>
      <c r="E499" s="247">
        <v>400.9</v>
      </c>
    </row>
    <row r="500" spans="1:5" ht="31.2">
      <c r="A500" s="243" t="s">
        <v>330</v>
      </c>
      <c r="B500" s="244" t="s">
        <v>632</v>
      </c>
      <c r="C500" s="245" t="s">
        <v>331</v>
      </c>
      <c r="D500" s="246"/>
      <c r="E500" s="247">
        <v>400.9</v>
      </c>
    </row>
    <row r="501" spans="1:5">
      <c r="A501" s="243" t="s">
        <v>178</v>
      </c>
      <c r="B501" s="244" t="s">
        <v>632</v>
      </c>
      <c r="C501" s="245" t="s">
        <v>331</v>
      </c>
      <c r="D501" s="246">
        <v>409</v>
      </c>
      <c r="E501" s="247">
        <v>400.9</v>
      </c>
    </row>
    <row r="502" spans="1:5" ht="46.8">
      <c r="A502" s="243" t="s">
        <v>633</v>
      </c>
      <c r="B502" s="244" t="s">
        <v>634</v>
      </c>
      <c r="C502" s="245" t="s">
        <v>323</v>
      </c>
      <c r="D502" s="246"/>
      <c r="E502" s="247">
        <v>1293</v>
      </c>
    </row>
    <row r="503" spans="1:5" ht="31.2">
      <c r="A503" s="243" t="s">
        <v>330</v>
      </c>
      <c r="B503" s="244" t="s">
        <v>634</v>
      </c>
      <c r="C503" s="245" t="s">
        <v>331</v>
      </c>
      <c r="D503" s="246"/>
      <c r="E503" s="247">
        <v>16.399999999999999</v>
      </c>
    </row>
    <row r="504" spans="1:5">
      <c r="A504" s="243" t="s">
        <v>179</v>
      </c>
      <c r="B504" s="244" t="s">
        <v>634</v>
      </c>
      <c r="C504" s="245" t="s">
        <v>331</v>
      </c>
      <c r="D504" s="246">
        <v>503</v>
      </c>
      <c r="E504" s="247">
        <v>16.399999999999999</v>
      </c>
    </row>
    <row r="505" spans="1:5" ht="31.2">
      <c r="A505" s="243" t="s">
        <v>463</v>
      </c>
      <c r="B505" s="244" t="s">
        <v>634</v>
      </c>
      <c r="C505" s="245" t="s">
        <v>464</v>
      </c>
      <c r="D505" s="246"/>
      <c r="E505" s="247">
        <v>1276.5999999999999</v>
      </c>
    </row>
    <row r="506" spans="1:5">
      <c r="A506" s="243" t="s">
        <v>166</v>
      </c>
      <c r="B506" s="244" t="s">
        <v>634</v>
      </c>
      <c r="C506" s="245" t="s">
        <v>464</v>
      </c>
      <c r="D506" s="246">
        <v>505</v>
      </c>
      <c r="E506" s="247">
        <v>1276.5999999999999</v>
      </c>
    </row>
    <row r="507" spans="1:5" ht="46.8">
      <c r="A507" s="243" t="s">
        <v>635</v>
      </c>
      <c r="B507" s="244" t="s">
        <v>636</v>
      </c>
      <c r="C507" s="245" t="s">
        <v>323</v>
      </c>
      <c r="D507" s="246"/>
      <c r="E507" s="247">
        <v>33.5</v>
      </c>
    </row>
    <row r="508" spans="1:5" ht="62.4">
      <c r="A508" s="243" t="s">
        <v>637</v>
      </c>
      <c r="B508" s="244" t="s">
        <v>638</v>
      </c>
      <c r="C508" s="245" t="s">
        <v>323</v>
      </c>
      <c r="D508" s="246"/>
      <c r="E508" s="247">
        <v>33.5</v>
      </c>
    </row>
    <row r="509" spans="1:5">
      <c r="A509" s="243" t="s">
        <v>639</v>
      </c>
      <c r="B509" s="244" t="s">
        <v>640</v>
      </c>
      <c r="C509" s="245" t="s">
        <v>323</v>
      </c>
      <c r="D509" s="246"/>
      <c r="E509" s="247">
        <v>30.5</v>
      </c>
    </row>
    <row r="510" spans="1:5" ht="31.2">
      <c r="A510" s="243" t="s">
        <v>330</v>
      </c>
      <c r="B510" s="244" t="s">
        <v>640</v>
      </c>
      <c r="C510" s="245" t="s">
        <v>331</v>
      </c>
      <c r="D510" s="246"/>
      <c r="E510" s="247">
        <v>30.5</v>
      </c>
    </row>
    <row r="511" spans="1:5">
      <c r="A511" s="243" t="s">
        <v>162</v>
      </c>
      <c r="B511" s="244" t="s">
        <v>640</v>
      </c>
      <c r="C511" s="245" t="s">
        <v>331</v>
      </c>
      <c r="D511" s="246">
        <v>113</v>
      </c>
      <c r="E511" s="247">
        <v>30.5</v>
      </c>
    </row>
    <row r="512" spans="1:5">
      <c r="A512" s="243" t="s">
        <v>641</v>
      </c>
      <c r="B512" s="244" t="s">
        <v>642</v>
      </c>
      <c r="C512" s="245" t="s">
        <v>323</v>
      </c>
      <c r="D512" s="246"/>
      <c r="E512" s="247">
        <v>3</v>
      </c>
    </row>
    <row r="513" spans="1:5" ht="31.2">
      <c r="A513" s="243" t="s">
        <v>330</v>
      </c>
      <c r="B513" s="244" t="s">
        <v>642</v>
      </c>
      <c r="C513" s="245" t="s">
        <v>331</v>
      </c>
      <c r="D513" s="246"/>
      <c r="E513" s="247">
        <v>3</v>
      </c>
    </row>
    <row r="514" spans="1:5">
      <c r="A514" s="243" t="s">
        <v>162</v>
      </c>
      <c r="B514" s="244" t="s">
        <v>642</v>
      </c>
      <c r="C514" s="245" t="s">
        <v>331</v>
      </c>
      <c r="D514" s="246">
        <v>113</v>
      </c>
      <c r="E514" s="247">
        <v>3</v>
      </c>
    </row>
    <row r="515" spans="1:5" ht="31.2">
      <c r="A515" s="243" t="s">
        <v>643</v>
      </c>
      <c r="B515" s="244" t="s">
        <v>644</v>
      </c>
      <c r="C515" s="245" t="s">
        <v>323</v>
      </c>
      <c r="D515" s="246"/>
      <c r="E515" s="247">
        <v>5347.8</v>
      </c>
    </row>
    <row r="516" spans="1:5" ht="46.8">
      <c r="A516" s="243" t="s">
        <v>645</v>
      </c>
      <c r="B516" s="244" t="s">
        <v>646</v>
      </c>
      <c r="C516" s="245" t="s">
        <v>323</v>
      </c>
      <c r="D516" s="246"/>
      <c r="E516" s="247">
        <v>70</v>
      </c>
    </row>
    <row r="517" spans="1:5" ht="31.2">
      <c r="A517" s="243" t="s">
        <v>647</v>
      </c>
      <c r="B517" s="244" t="s">
        <v>648</v>
      </c>
      <c r="C517" s="245" t="s">
        <v>323</v>
      </c>
      <c r="D517" s="246"/>
      <c r="E517" s="247">
        <v>25</v>
      </c>
    </row>
    <row r="518" spans="1:5" ht="31.2">
      <c r="A518" s="243" t="s">
        <v>330</v>
      </c>
      <c r="B518" s="244" t="s">
        <v>648</v>
      </c>
      <c r="C518" s="245" t="s">
        <v>331</v>
      </c>
      <c r="D518" s="246"/>
      <c r="E518" s="247">
        <v>25</v>
      </c>
    </row>
    <row r="519" spans="1:5">
      <c r="A519" s="243" t="s">
        <v>162</v>
      </c>
      <c r="B519" s="244" t="s">
        <v>648</v>
      </c>
      <c r="C519" s="245" t="s">
        <v>331</v>
      </c>
      <c r="D519" s="246">
        <v>113</v>
      </c>
      <c r="E519" s="247">
        <v>25</v>
      </c>
    </row>
    <row r="520" spans="1:5" ht="31.2">
      <c r="A520" s="243" t="s">
        <v>649</v>
      </c>
      <c r="B520" s="244" t="s">
        <v>650</v>
      </c>
      <c r="C520" s="245" t="s">
        <v>323</v>
      </c>
      <c r="D520" s="246"/>
      <c r="E520" s="247">
        <v>15</v>
      </c>
    </row>
    <row r="521" spans="1:5" ht="31.2">
      <c r="A521" s="243" t="s">
        <v>330</v>
      </c>
      <c r="B521" s="244" t="s">
        <v>650</v>
      </c>
      <c r="C521" s="245" t="s">
        <v>331</v>
      </c>
      <c r="D521" s="246"/>
      <c r="E521" s="247">
        <v>15</v>
      </c>
    </row>
    <row r="522" spans="1:5">
      <c r="A522" s="243" t="s">
        <v>162</v>
      </c>
      <c r="B522" s="244" t="s">
        <v>650</v>
      </c>
      <c r="C522" s="245" t="s">
        <v>331</v>
      </c>
      <c r="D522" s="246">
        <v>113</v>
      </c>
      <c r="E522" s="247">
        <v>15</v>
      </c>
    </row>
    <row r="523" spans="1:5" ht="62.4">
      <c r="A523" s="243" t="s">
        <v>651</v>
      </c>
      <c r="B523" s="244" t="s">
        <v>652</v>
      </c>
      <c r="C523" s="245" t="s">
        <v>323</v>
      </c>
      <c r="D523" s="246"/>
      <c r="E523" s="247">
        <v>5</v>
      </c>
    </row>
    <row r="524" spans="1:5" ht="31.2">
      <c r="A524" s="243" t="s">
        <v>330</v>
      </c>
      <c r="B524" s="244" t="s">
        <v>652</v>
      </c>
      <c r="C524" s="245" t="s">
        <v>331</v>
      </c>
      <c r="D524" s="246"/>
      <c r="E524" s="247">
        <v>5</v>
      </c>
    </row>
    <row r="525" spans="1:5">
      <c r="A525" s="243" t="s">
        <v>162</v>
      </c>
      <c r="B525" s="244" t="s">
        <v>652</v>
      </c>
      <c r="C525" s="245" t="s">
        <v>331</v>
      </c>
      <c r="D525" s="246">
        <v>113</v>
      </c>
      <c r="E525" s="247">
        <v>5</v>
      </c>
    </row>
    <row r="526" spans="1:5" ht="46.8">
      <c r="A526" s="243" t="s">
        <v>653</v>
      </c>
      <c r="B526" s="244" t="s">
        <v>654</v>
      </c>
      <c r="C526" s="245" t="s">
        <v>323</v>
      </c>
      <c r="D526" s="246"/>
      <c r="E526" s="247">
        <v>10</v>
      </c>
    </row>
    <row r="527" spans="1:5" ht="31.2">
      <c r="A527" s="243" t="s">
        <v>330</v>
      </c>
      <c r="B527" s="244" t="s">
        <v>654</v>
      </c>
      <c r="C527" s="245" t="s">
        <v>331</v>
      </c>
      <c r="D527" s="246"/>
      <c r="E527" s="247">
        <v>10</v>
      </c>
    </row>
    <row r="528" spans="1:5">
      <c r="A528" s="243" t="s">
        <v>162</v>
      </c>
      <c r="B528" s="244" t="s">
        <v>654</v>
      </c>
      <c r="C528" s="245" t="s">
        <v>331</v>
      </c>
      <c r="D528" s="246">
        <v>113</v>
      </c>
      <c r="E528" s="247">
        <v>10</v>
      </c>
    </row>
    <row r="529" spans="1:5" ht="46.8">
      <c r="A529" s="243" t="s">
        <v>655</v>
      </c>
      <c r="B529" s="244" t="s">
        <v>656</v>
      </c>
      <c r="C529" s="245" t="s">
        <v>323</v>
      </c>
      <c r="D529" s="246"/>
      <c r="E529" s="247">
        <v>15</v>
      </c>
    </row>
    <row r="530" spans="1:5" ht="31.2">
      <c r="A530" s="243" t="s">
        <v>330</v>
      </c>
      <c r="B530" s="244" t="s">
        <v>656</v>
      </c>
      <c r="C530" s="245" t="s">
        <v>331</v>
      </c>
      <c r="D530" s="246"/>
      <c r="E530" s="247">
        <v>15</v>
      </c>
    </row>
    <row r="531" spans="1:5">
      <c r="A531" s="243" t="s">
        <v>162</v>
      </c>
      <c r="B531" s="244" t="s">
        <v>656</v>
      </c>
      <c r="C531" s="245" t="s">
        <v>331</v>
      </c>
      <c r="D531" s="246">
        <v>113</v>
      </c>
      <c r="E531" s="247">
        <v>15</v>
      </c>
    </row>
    <row r="532" spans="1:5" ht="46.8">
      <c r="A532" s="243" t="s">
        <v>657</v>
      </c>
      <c r="B532" s="244" t="s">
        <v>658</v>
      </c>
      <c r="C532" s="245" t="s">
        <v>323</v>
      </c>
      <c r="D532" s="246"/>
      <c r="E532" s="247">
        <v>5277.8</v>
      </c>
    </row>
    <row r="533" spans="1:5">
      <c r="A533" s="243" t="s">
        <v>334</v>
      </c>
      <c r="B533" s="244" t="s">
        <v>659</v>
      </c>
      <c r="C533" s="245" t="s">
        <v>323</v>
      </c>
      <c r="D533" s="246"/>
      <c r="E533" s="247">
        <v>45</v>
      </c>
    </row>
    <row r="534" spans="1:5" ht="31.2">
      <c r="A534" s="243" t="s">
        <v>330</v>
      </c>
      <c r="B534" s="244" t="s">
        <v>659</v>
      </c>
      <c r="C534" s="245" t="s">
        <v>331</v>
      </c>
      <c r="D534" s="246"/>
      <c r="E534" s="247">
        <v>45</v>
      </c>
    </row>
    <row r="535" spans="1:5" ht="31.2">
      <c r="A535" s="243" t="s">
        <v>154</v>
      </c>
      <c r="B535" s="244" t="s">
        <v>659</v>
      </c>
      <c r="C535" s="245" t="s">
        <v>331</v>
      </c>
      <c r="D535" s="246">
        <v>705</v>
      </c>
      <c r="E535" s="247">
        <v>45</v>
      </c>
    </row>
    <row r="536" spans="1:5">
      <c r="A536" s="243" t="s">
        <v>336</v>
      </c>
      <c r="B536" s="244" t="s">
        <v>660</v>
      </c>
      <c r="C536" s="245" t="s">
        <v>323</v>
      </c>
      <c r="D536" s="246"/>
      <c r="E536" s="247">
        <v>4662.8</v>
      </c>
    </row>
    <row r="537" spans="1:5" ht="46.5" customHeight="1">
      <c r="A537" s="243" t="s">
        <v>344</v>
      </c>
      <c r="B537" s="244" t="s">
        <v>660</v>
      </c>
      <c r="C537" s="245" t="s">
        <v>345</v>
      </c>
      <c r="D537" s="246"/>
      <c r="E537" s="247">
        <v>3503.5</v>
      </c>
    </row>
    <row r="538" spans="1:5" ht="31.2">
      <c r="A538" s="243" t="s">
        <v>180</v>
      </c>
      <c r="B538" s="244" t="s">
        <v>660</v>
      </c>
      <c r="C538" s="245" t="s">
        <v>345</v>
      </c>
      <c r="D538" s="246">
        <v>314</v>
      </c>
      <c r="E538" s="247">
        <v>3503.5</v>
      </c>
    </row>
    <row r="539" spans="1:5" ht="31.2">
      <c r="A539" s="243" t="s">
        <v>330</v>
      </c>
      <c r="B539" s="244" t="s">
        <v>660</v>
      </c>
      <c r="C539" s="245" t="s">
        <v>331</v>
      </c>
      <c r="D539" s="246"/>
      <c r="E539" s="247">
        <v>1159.3</v>
      </c>
    </row>
    <row r="540" spans="1:5" ht="31.2">
      <c r="A540" s="243" t="s">
        <v>180</v>
      </c>
      <c r="B540" s="244" t="s">
        <v>660</v>
      </c>
      <c r="C540" s="245" t="s">
        <v>331</v>
      </c>
      <c r="D540" s="246">
        <v>314</v>
      </c>
      <c r="E540" s="247">
        <v>1159.3</v>
      </c>
    </row>
    <row r="541" spans="1:5" ht="140.4">
      <c r="A541" s="243" t="s">
        <v>384</v>
      </c>
      <c r="B541" s="244" t="s">
        <v>661</v>
      </c>
      <c r="C541" s="245" t="s">
        <v>323</v>
      </c>
      <c r="D541" s="246"/>
      <c r="E541" s="247">
        <v>570</v>
      </c>
    </row>
    <row r="542" spans="1:5" ht="46.5" customHeight="1">
      <c r="A542" s="243" t="s">
        <v>344</v>
      </c>
      <c r="B542" s="244" t="s">
        <v>661</v>
      </c>
      <c r="C542" s="245" t="s">
        <v>345</v>
      </c>
      <c r="D542" s="246"/>
      <c r="E542" s="247">
        <v>570</v>
      </c>
    </row>
    <row r="543" spans="1:5" ht="31.2">
      <c r="A543" s="243" t="s">
        <v>180</v>
      </c>
      <c r="B543" s="244" t="s">
        <v>661</v>
      </c>
      <c r="C543" s="245" t="s">
        <v>345</v>
      </c>
      <c r="D543" s="246">
        <v>314</v>
      </c>
      <c r="E543" s="247">
        <v>570</v>
      </c>
    </row>
    <row r="544" spans="1:5" s="242" customFormat="1" ht="46.8">
      <c r="A544" s="237" t="s">
        <v>662</v>
      </c>
      <c r="B544" s="238" t="s">
        <v>663</v>
      </c>
      <c r="C544" s="239" t="s">
        <v>323</v>
      </c>
      <c r="D544" s="240"/>
      <c r="E544" s="241">
        <v>6406.1</v>
      </c>
    </row>
    <row r="545" spans="1:5" ht="31.2">
      <c r="A545" s="243" t="s">
        <v>664</v>
      </c>
      <c r="B545" s="244" t="s">
        <v>665</v>
      </c>
      <c r="C545" s="245" t="s">
        <v>323</v>
      </c>
      <c r="D545" s="246"/>
      <c r="E545" s="247">
        <v>365.4</v>
      </c>
    </row>
    <row r="546" spans="1:5" ht="46.8">
      <c r="A546" s="243" t="s">
        <v>666</v>
      </c>
      <c r="B546" s="244" t="s">
        <v>667</v>
      </c>
      <c r="C546" s="245" t="s">
        <v>323</v>
      </c>
      <c r="D546" s="246"/>
      <c r="E546" s="247">
        <v>365.4</v>
      </c>
    </row>
    <row r="547" spans="1:5" ht="46.8">
      <c r="A547" s="243" t="s">
        <v>668</v>
      </c>
      <c r="B547" s="244" t="s">
        <v>669</v>
      </c>
      <c r="C547" s="245" t="s">
        <v>323</v>
      </c>
      <c r="D547" s="246"/>
      <c r="E547" s="247">
        <v>106</v>
      </c>
    </row>
    <row r="548" spans="1:5" ht="31.2">
      <c r="A548" s="243" t="s">
        <v>330</v>
      </c>
      <c r="B548" s="244" t="s">
        <v>669</v>
      </c>
      <c r="C548" s="245" t="s">
        <v>331</v>
      </c>
      <c r="D548" s="246"/>
      <c r="E548" s="247">
        <v>106</v>
      </c>
    </row>
    <row r="549" spans="1:5">
      <c r="A549" s="243" t="s">
        <v>159</v>
      </c>
      <c r="B549" s="244" t="s">
        <v>669</v>
      </c>
      <c r="C549" s="245" t="s">
        <v>331</v>
      </c>
      <c r="D549" s="246">
        <v>707</v>
      </c>
      <c r="E549" s="247">
        <v>106</v>
      </c>
    </row>
    <row r="550" spans="1:5" ht="31.2">
      <c r="A550" s="243" t="s">
        <v>670</v>
      </c>
      <c r="B550" s="244" t="s">
        <v>671</v>
      </c>
      <c r="C550" s="245" t="s">
        <v>323</v>
      </c>
      <c r="D550" s="246"/>
      <c r="E550" s="247">
        <v>40</v>
      </c>
    </row>
    <row r="551" spans="1:5" ht="31.2">
      <c r="A551" s="243" t="s">
        <v>330</v>
      </c>
      <c r="B551" s="244" t="s">
        <v>671</v>
      </c>
      <c r="C551" s="245" t="s">
        <v>331</v>
      </c>
      <c r="D551" s="246"/>
      <c r="E551" s="247">
        <v>40</v>
      </c>
    </row>
    <row r="552" spans="1:5">
      <c r="A552" s="243" t="s">
        <v>159</v>
      </c>
      <c r="B552" s="244" t="s">
        <v>671</v>
      </c>
      <c r="C552" s="245" t="s">
        <v>331</v>
      </c>
      <c r="D552" s="246">
        <v>707</v>
      </c>
      <c r="E552" s="247">
        <v>40</v>
      </c>
    </row>
    <row r="553" spans="1:5" ht="31.2">
      <c r="A553" s="243" t="s">
        <v>672</v>
      </c>
      <c r="B553" s="244" t="s">
        <v>673</v>
      </c>
      <c r="C553" s="245" t="s">
        <v>323</v>
      </c>
      <c r="D553" s="246"/>
      <c r="E553" s="247">
        <v>56.4</v>
      </c>
    </row>
    <row r="554" spans="1:5" ht="31.2">
      <c r="A554" s="243" t="s">
        <v>330</v>
      </c>
      <c r="B554" s="244" t="s">
        <v>673</v>
      </c>
      <c r="C554" s="245" t="s">
        <v>331</v>
      </c>
      <c r="D554" s="246"/>
      <c r="E554" s="247">
        <v>56.4</v>
      </c>
    </row>
    <row r="555" spans="1:5">
      <c r="A555" s="243" t="s">
        <v>159</v>
      </c>
      <c r="B555" s="244" t="s">
        <v>673</v>
      </c>
      <c r="C555" s="245" t="s">
        <v>331</v>
      </c>
      <c r="D555" s="246">
        <v>707</v>
      </c>
      <c r="E555" s="247">
        <v>56.4</v>
      </c>
    </row>
    <row r="556" spans="1:5">
      <c r="A556" s="243" t="s">
        <v>348</v>
      </c>
      <c r="B556" s="244" t="s">
        <v>674</v>
      </c>
      <c r="C556" s="245" t="s">
        <v>323</v>
      </c>
      <c r="D556" s="246"/>
      <c r="E556" s="247">
        <v>163</v>
      </c>
    </row>
    <row r="557" spans="1:5" ht="31.2">
      <c r="A557" s="243" t="s">
        <v>330</v>
      </c>
      <c r="B557" s="244" t="s">
        <v>674</v>
      </c>
      <c r="C557" s="245" t="s">
        <v>331</v>
      </c>
      <c r="D557" s="246"/>
      <c r="E557" s="247">
        <v>163</v>
      </c>
    </row>
    <row r="558" spans="1:5">
      <c r="A558" s="243" t="s">
        <v>159</v>
      </c>
      <c r="B558" s="244" t="s">
        <v>674</v>
      </c>
      <c r="C558" s="245" t="s">
        <v>331</v>
      </c>
      <c r="D558" s="246">
        <v>707</v>
      </c>
      <c r="E558" s="247">
        <v>163</v>
      </c>
    </row>
    <row r="559" spans="1:5" ht="46.8">
      <c r="A559" s="243" t="s">
        <v>675</v>
      </c>
      <c r="B559" s="244" t="s">
        <v>676</v>
      </c>
      <c r="C559" s="245" t="s">
        <v>323</v>
      </c>
      <c r="D559" s="246"/>
      <c r="E559" s="247">
        <v>4059</v>
      </c>
    </row>
    <row r="560" spans="1:5" ht="31.2">
      <c r="A560" s="243" t="s">
        <v>677</v>
      </c>
      <c r="B560" s="244" t="s">
        <v>678</v>
      </c>
      <c r="C560" s="245" t="s">
        <v>323</v>
      </c>
      <c r="D560" s="246"/>
      <c r="E560" s="247">
        <v>294</v>
      </c>
    </row>
    <row r="561" spans="1:5" ht="31.2">
      <c r="A561" s="243" t="s">
        <v>679</v>
      </c>
      <c r="B561" s="244" t="s">
        <v>680</v>
      </c>
      <c r="C561" s="245" t="s">
        <v>323</v>
      </c>
      <c r="D561" s="246"/>
      <c r="E561" s="247">
        <v>253</v>
      </c>
    </row>
    <row r="562" spans="1:5" ht="31.2">
      <c r="A562" s="243" t="s">
        <v>330</v>
      </c>
      <c r="B562" s="244" t="s">
        <v>680</v>
      </c>
      <c r="C562" s="245" t="s">
        <v>331</v>
      </c>
      <c r="D562" s="246"/>
      <c r="E562" s="247">
        <v>253</v>
      </c>
    </row>
    <row r="563" spans="1:5">
      <c r="A563" s="243" t="s">
        <v>181</v>
      </c>
      <c r="B563" s="244" t="s">
        <v>680</v>
      </c>
      <c r="C563" s="245" t="s">
        <v>331</v>
      </c>
      <c r="D563" s="246">
        <v>1101</v>
      </c>
      <c r="E563" s="247">
        <v>253</v>
      </c>
    </row>
    <row r="564" spans="1:5" ht="31.2">
      <c r="A564" s="243" t="s">
        <v>681</v>
      </c>
      <c r="B564" s="244" t="s">
        <v>682</v>
      </c>
      <c r="C564" s="245" t="s">
        <v>323</v>
      </c>
      <c r="D564" s="246"/>
      <c r="E564" s="247">
        <v>6</v>
      </c>
    </row>
    <row r="565" spans="1:5" ht="31.2">
      <c r="A565" s="243" t="s">
        <v>330</v>
      </c>
      <c r="B565" s="244" t="s">
        <v>682</v>
      </c>
      <c r="C565" s="245" t="s">
        <v>331</v>
      </c>
      <c r="D565" s="246"/>
      <c r="E565" s="247">
        <v>6</v>
      </c>
    </row>
    <row r="566" spans="1:5">
      <c r="A566" s="243" t="s">
        <v>181</v>
      </c>
      <c r="B566" s="244" t="s">
        <v>682</v>
      </c>
      <c r="C566" s="245" t="s">
        <v>331</v>
      </c>
      <c r="D566" s="246">
        <v>1101</v>
      </c>
      <c r="E566" s="247">
        <v>6</v>
      </c>
    </row>
    <row r="567" spans="1:5" ht="46.8">
      <c r="A567" s="243" t="s">
        <v>683</v>
      </c>
      <c r="B567" s="244" t="s">
        <v>684</v>
      </c>
      <c r="C567" s="245" t="s">
        <v>323</v>
      </c>
      <c r="D567" s="246"/>
      <c r="E567" s="247">
        <v>15</v>
      </c>
    </row>
    <row r="568" spans="1:5" ht="31.2">
      <c r="A568" s="243" t="s">
        <v>330</v>
      </c>
      <c r="B568" s="244" t="s">
        <v>684</v>
      </c>
      <c r="C568" s="245" t="s">
        <v>331</v>
      </c>
      <c r="D568" s="246"/>
      <c r="E568" s="247">
        <v>15</v>
      </c>
    </row>
    <row r="569" spans="1:5">
      <c r="A569" s="243" t="s">
        <v>181</v>
      </c>
      <c r="B569" s="244" t="s">
        <v>684</v>
      </c>
      <c r="C569" s="245" t="s">
        <v>331</v>
      </c>
      <c r="D569" s="246">
        <v>1101</v>
      </c>
      <c r="E569" s="247">
        <v>15</v>
      </c>
    </row>
    <row r="570" spans="1:5" ht="46.8">
      <c r="A570" s="243" t="s">
        <v>685</v>
      </c>
      <c r="B570" s="244" t="s">
        <v>686</v>
      </c>
      <c r="C570" s="245" t="s">
        <v>323</v>
      </c>
      <c r="D570" s="246"/>
      <c r="E570" s="247">
        <v>20</v>
      </c>
    </row>
    <row r="571" spans="1:5" ht="31.2">
      <c r="A571" s="243" t="s">
        <v>330</v>
      </c>
      <c r="B571" s="244" t="s">
        <v>686</v>
      </c>
      <c r="C571" s="245" t="s">
        <v>331</v>
      </c>
      <c r="D571" s="246"/>
      <c r="E571" s="247">
        <v>20</v>
      </c>
    </row>
    <row r="572" spans="1:5" ht="31.2">
      <c r="A572" s="243" t="s">
        <v>154</v>
      </c>
      <c r="B572" s="244" t="s">
        <v>686</v>
      </c>
      <c r="C572" s="245" t="s">
        <v>331</v>
      </c>
      <c r="D572" s="246">
        <v>705</v>
      </c>
      <c r="E572" s="247">
        <v>20</v>
      </c>
    </row>
    <row r="573" spans="1:5" ht="31.2">
      <c r="A573" s="243" t="s">
        <v>687</v>
      </c>
      <c r="B573" s="244" t="s">
        <v>688</v>
      </c>
      <c r="C573" s="245" t="s">
        <v>323</v>
      </c>
      <c r="D573" s="246"/>
      <c r="E573" s="247">
        <v>3765</v>
      </c>
    </row>
    <row r="574" spans="1:5" ht="31.2">
      <c r="A574" s="243" t="s">
        <v>689</v>
      </c>
      <c r="B574" s="244" t="s">
        <v>690</v>
      </c>
      <c r="C574" s="245" t="s">
        <v>323</v>
      </c>
      <c r="D574" s="246"/>
      <c r="E574" s="247">
        <v>75</v>
      </c>
    </row>
    <row r="575" spans="1:5" ht="31.2">
      <c r="A575" s="243" t="s">
        <v>330</v>
      </c>
      <c r="B575" s="244" t="s">
        <v>690</v>
      </c>
      <c r="C575" s="245" t="s">
        <v>331</v>
      </c>
      <c r="D575" s="246"/>
      <c r="E575" s="247">
        <v>75</v>
      </c>
    </row>
    <row r="576" spans="1:5">
      <c r="A576" s="243" t="s">
        <v>181</v>
      </c>
      <c r="B576" s="244" t="s">
        <v>690</v>
      </c>
      <c r="C576" s="245" t="s">
        <v>331</v>
      </c>
      <c r="D576" s="246">
        <v>1101</v>
      </c>
      <c r="E576" s="247">
        <v>75</v>
      </c>
    </row>
    <row r="577" spans="1:5" ht="31.2">
      <c r="A577" s="243" t="s">
        <v>691</v>
      </c>
      <c r="B577" s="244" t="s">
        <v>692</v>
      </c>
      <c r="C577" s="245" t="s">
        <v>323</v>
      </c>
      <c r="D577" s="246"/>
      <c r="E577" s="247">
        <v>3650</v>
      </c>
    </row>
    <row r="578" spans="1:5" ht="31.2">
      <c r="A578" s="243" t="s">
        <v>463</v>
      </c>
      <c r="B578" s="244" t="s">
        <v>692</v>
      </c>
      <c r="C578" s="245" t="s">
        <v>464</v>
      </c>
      <c r="D578" s="246"/>
      <c r="E578" s="247">
        <v>3650</v>
      </c>
    </row>
    <row r="579" spans="1:5">
      <c r="A579" s="243" t="s">
        <v>181</v>
      </c>
      <c r="B579" s="244" t="s">
        <v>692</v>
      </c>
      <c r="C579" s="245" t="s">
        <v>464</v>
      </c>
      <c r="D579" s="246">
        <v>1101</v>
      </c>
      <c r="E579" s="247">
        <v>3650</v>
      </c>
    </row>
    <row r="580" spans="1:5" ht="46.8">
      <c r="A580" s="243" t="s">
        <v>693</v>
      </c>
      <c r="B580" s="244" t="s">
        <v>694</v>
      </c>
      <c r="C580" s="245" t="s">
        <v>323</v>
      </c>
      <c r="D580" s="246"/>
      <c r="E580" s="247">
        <v>40</v>
      </c>
    </row>
    <row r="581" spans="1:5" ht="31.2">
      <c r="A581" s="243" t="s">
        <v>330</v>
      </c>
      <c r="B581" s="244" t="s">
        <v>694</v>
      </c>
      <c r="C581" s="245" t="s">
        <v>331</v>
      </c>
      <c r="D581" s="246"/>
      <c r="E581" s="247">
        <v>40</v>
      </c>
    </row>
    <row r="582" spans="1:5">
      <c r="A582" s="243" t="s">
        <v>181</v>
      </c>
      <c r="B582" s="244" t="s">
        <v>694</v>
      </c>
      <c r="C582" s="245" t="s">
        <v>331</v>
      </c>
      <c r="D582" s="246">
        <v>1101</v>
      </c>
      <c r="E582" s="247">
        <v>40</v>
      </c>
    </row>
    <row r="583" spans="1:5" ht="31.2">
      <c r="A583" s="243" t="s">
        <v>695</v>
      </c>
      <c r="B583" s="244" t="s">
        <v>696</v>
      </c>
      <c r="C583" s="245" t="s">
        <v>323</v>
      </c>
      <c r="D583" s="246"/>
      <c r="E583" s="247">
        <v>1897.7</v>
      </c>
    </row>
    <row r="584" spans="1:5" ht="31.2">
      <c r="A584" s="243" t="s">
        <v>697</v>
      </c>
      <c r="B584" s="244" t="s">
        <v>698</v>
      </c>
      <c r="C584" s="245" t="s">
        <v>323</v>
      </c>
      <c r="D584" s="246"/>
      <c r="E584" s="247">
        <v>1897.7</v>
      </c>
    </row>
    <row r="585" spans="1:5" ht="46.8">
      <c r="A585" s="243" t="s">
        <v>699</v>
      </c>
      <c r="B585" s="244" t="s">
        <v>700</v>
      </c>
      <c r="C585" s="245" t="s">
        <v>323</v>
      </c>
      <c r="D585" s="246"/>
      <c r="E585" s="247">
        <v>25</v>
      </c>
    </row>
    <row r="586" spans="1:5">
      <c r="A586" s="243" t="s">
        <v>338</v>
      </c>
      <c r="B586" s="244" t="s">
        <v>700</v>
      </c>
      <c r="C586" s="245" t="s">
        <v>339</v>
      </c>
      <c r="D586" s="246"/>
      <c r="E586" s="247">
        <v>25</v>
      </c>
    </row>
    <row r="587" spans="1:5">
      <c r="A587" s="243" t="s">
        <v>167</v>
      </c>
      <c r="B587" s="244" t="s">
        <v>700</v>
      </c>
      <c r="C587" s="245" t="s">
        <v>339</v>
      </c>
      <c r="D587" s="246">
        <v>1003</v>
      </c>
      <c r="E587" s="247">
        <v>25</v>
      </c>
    </row>
    <row r="588" spans="1:5">
      <c r="A588" s="243" t="s">
        <v>701</v>
      </c>
      <c r="B588" s="244" t="s">
        <v>702</v>
      </c>
      <c r="C588" s="245" t="s">
        <v>323</v>
      </c>
      <c r="D588" s="246"/>
      <c r="E588" s="247">
        <v>1872.7</v>
      </c>
    </row>
    <row r="589" spans="1:5">
      <c r="A589" s="243" t="s">
        <v>338</v>
      </c>
      <c r="B589" s="244" t="s">
        <v>702</v>
      </c>
      <c r="C589" s="245" t="s">
        <v>339</v>
      </c>
      <c r="D589" s="246"/>
      <c r="E589" s="247">
        <v>1872.7</v>
      </c>
    </row>
    <row r="590" spans="1:5">
      <c r="A590" s="243" t="s">
        <v>167</v>
      </c>
      <c r="B590" s="244" t="s">
        <v>702</v>
      </c>
      <c r="C590" s="245" t="s">
        <v>339</v>
      </c>
      <c r="D590" s="246">
        <v>1003</v>
      </c>
      <c r="E590" s="247">
        <v>1872.7</v>
      </c>
    </row>
    <row r="591" spans="1:5" ht="62.4">
      <c r="A591" s="243" t="s">
        <v>703</v>
      </c>
      <c r="B591" s="244" t="s">
        <v>704</v>
      </c>
      <c r="C591" s="245" t="s">
        <v>323</v>
      </c>
      <c r="D591" s="246"/>
      <c r="E591" s="247">
        <v>84</v>
      </c>
    </row>
    <row r="592" spans="1:5" ht="46.8">
      <c r="A592" s="243" t="s">
        <v>705</v>
      </c>
      <c r="B592" s="244" t="s">
        <v>706</v>
      </c>
      <c r="C592" s="245" t="s">
        <v>323</v>
      </c>
      <c r="D592" s="246"/>
      <c r="E592" s="247">
        <v>84</v>
      </c>
    </row>
    <row r="593" spans="1:5" ht="31.2">
      <c r="A593" s="243" t="s">
        <v>707</v>
      </c>
      <c r="B593" s="244" t="s">
        <v>708</v>
      </c>
      <c r="C593" s="245" t="s">
        <v>323</v>
      </c>
      <c r="D593" s="246"/>
      <c r="E593" s="247">
        <v>20</v>
      </c>
    </row>
    <row r="594" spans="1:5" ht="31.2">
      <c r="A594" s="243" t="s">
        <v>330</v>
      </c>
      <c r="B594" s="244" t="s">
        <v>708</v>
      </c>
      <c r="C594" s="245" t="s">
        <v>331</v>
      </c>
      <c r="D594" s="246"/>
      <c r="E594" s="247">
        <v>20</v>
      </c>
    </row>
    <row r="595" spans="1:5">
      <c r="A595" s="243" t="s">
        <v>159</v>
      </c>
      <c r="B595" s="244" t="s">
        <v>708</v>
      </c>
      <c r="C595" s="245" t="s">
        <v>331</v>
      </c>
      <c r="D595" s="246">
        <v>707</v>
      </c>
      <c r="E595" s="247">
        <v>20</v>
      </c>
    </row>
    <row r="596" spans="1:5" ht="31.2">
      <c r="A596" s="243" t="s">
        <v>709</v>
      </c>
      <c r="B596" s="244" t="s">
        <v>710</v>
      </c>
      <c r="C596" s="245" t="s">
        <v>323</v>
      </c>
      <c r="D596" s="246"/>
      <c r="E596" s="247">
        <v>64</v>
      </c>
    </row>
    <row r="597" spans="1:5" ht="31.2">
      <c r="A597" s="243" t="s">
        <v>330</v>
      </c>
      <c r="B597" s="244" t="s">
        <v>710</v>
      </c>
      <c r="C597" s="245" t="s">
        <v>331</v>
      </c>
      <c r="D597" s="246"/>
      <c r="E597" s="247">
        <v>64</v>
      </c>
    </row>
    <row r="598" spans="1:5">
      <c r="A598" s="243" t="s">
        <v>159</v>
      </c>
      <c r="B598" s="244" t="s">
        <v>710</v>
      </c>
      <c r="C598" s="245" t="s">
        <v>331</v>
      </c>
      <c r="D598" s="246">
        <v>707</v>
      </c>
      <c r="E598" s="247">
        <v>64</v>
      </c>
    </row>
    <row r="599" spans="1:5" s="242" customFormat="1" ht="32.25" customHeight="1">
      <c r="A599" s="237" t="s">
        <v>711</v>
      </c>
      <c r="B599" s="238" t="s">
        <v>712</v>
      </c>
      <c r="C599" s="239" t="s">
        <v>323</v>
      </c>
      <c r="D599" s="240"/>
      <c r="E599" s="241">
        <v>280</v>
      </c>
    </row>
    <row r="600" spans="1:5" ht="31.2">
      <c r="A600" s="243" t="s">
        <v>713</v>
      </c>
      <c r="B600" s="244" t="s">
        <v>714</v>
      </c>
      <c r="C600" s="245" t="s">
        <v>323</v>
      </c>
      <c r="D600" s="246"/>
      <c r="E600" s="247">
        <v>280</v>
      </c>
    </row>
    <row r="601" spans="1:5" ht="46.8">
      <c r="A601" s="243" t="s">
        <v>715</v>
      </c>
      <c r="B601" s="244" t="s">
        <v>716</v>
      </c>
      <c r="C601" s="245" t="s">
        <v>323</v>
      </c>
      <c r="D601" s="246"/>
      <c r="E601" s="247">
        <v>50</v>
      </c>
    </row>
    <row r="602" spans="1:5">
      <c r="A602" s="243" t="s">
        <v>338</v>
      </c>
      <c r="B602" s="244" t="s">
        <v>716</v>
      </c>
      <c r="C602" s="245" t="s">
        <v>339</v>
      </c>
      <c r="D602" s="246"/>
      <c r="E602" s="247">
        <v>50</v>
      </c>
    </row>
    <row r="603" spans="1:5">
      <c r="A603" s="243" t="s">
        <v>182</v>
      </c>
      <c r="B603" s="244" t="s">
        <v>716</v>
      </c>
      <c r="C603" s="245" t="s">
        <v>339</v>
      </c>
      <c r="D603" s="246">
        <v>909</v>
      </c>
      <c r="E603" s="247">
        <v>50</v>
      </c>
    </row>
    <row r="604" spans="1:5" ht="31.2">
      <c r="A604" s="243" t="s">
        <v>717</v>
      </c>
      <c r="B604" s="244" t="s">
        <v>718</v>
      </c>
      <c r="C604" s="245" t="s">
        <v>323</v>
      </c>
      <c r="D604" s="246"/>
      <c r="E604" s="247">
        <v>20</v>
      </c>
    </row>
    <row r="605" spans="1:5" ht="31.2">
      <c r="A605" s="243" t="s">
        <v>330</v>
      </c>
      <c r="B605" s="244" t="s">
        <v>718</v>
      </c>
      <c r="C605" s="245" t="s">
        <v>331</v>
      </c>
      <c r="D605" s="246"/>
      <c r="E605" s="247">
        <v>20</v>
      </c>
    </row>
    <row r="606" spans="1:5">
      <c r="A606" s="243" t="s">
        <v>182</v>
      </c>
      <c r="B606" s="244" t="s">
        <v>718</v>
      </c>
      <c r="C606" s="245" t="s">
        <v>331</v>
      </c>
      <c r="D606" s="246">
        <v>909</v>
      </c>
      <c r="E606" s="247">
        <v>20</v>
      </c>
    </row>
    <row r="607" spans="1:5" ht="31.2">
      <c r="A607" s="243" t="s">
        <v>719</v>
      </c>
      <c r="B607" s="244" t="s">
        <v>720</v>
      </c>
      <c r="C607" s="245" t="s">
        <v>323</v>
      </c>
      <c r="D607" s="246"/>
      <c r="E607" s="247">
        <v>210</v>
      </c>
    </row>
    <row r="608" spans="1:5" ht="31.2">
      <c r="A608" s="243" t="s">
        <v>330</v>
      </c>
      <c r="B608" s="244" t="s">
        <v>720</v>
      </c>
      <c r="C608" s="245" t="s">
        <v>331</v>
      </c>
      <c r="D608" s="246"/>
      <c r="E608" s="247">
        <v>210</v>
      </c>
    </row>
    <row r="609" spans="1:5">
      <c r="A609" s="243" t="s">
        <v>182</v>
      </c>
      <c r="B609" s="244" t="s">
        <v>720</v>
      </c>
      <c r="C609" s="245" t="s">
        <v>331</v>
      </c>
      <c r="D609" s="246">
        <v>909</v>
      </c>
      <c r="E609" s="247">
        <v>210</v>
      </c>
    </row>
    <row r="610" spans="1:5" s="242" customFormat="1" ht="46.8">
      <c r="A610" s="237" t="s">
        <v>721</v>
      </c>
      <c r="B610" s="238" t="s">
        <v>722</v>
      </c>
      <c r="C610" s="239" t="s">
        <v>323</v>
      </c>
      <c r="D610" s="240"/>
      <c r="E610" s="241">
        <v>315</v>
      </c>
    </row>
    <row r="611" spans="1:5" ht="46.8">
      <c r="A611" s="243" t="s">
        <v>723</v>
      </c>
      <c r="B611" s="244" t="s">
        <v>724</v>
      </c>
      <c r="C611" s="245" t="s">
        <v>323</v>
      </c>
      <c r="D611" s="246"/>
      <c r="E611" s="247">
        <v>215</v>
      </c>
    </row>
    <row r="612" spans="1:5" ht="46.8">
      <c r="A612" s="243" t="s">
        <v>725</v>
      </c>
      <c r="B612" s="244" t="s">
        <v>726</v>
      </c>
      <c r="C612" s="245" t="s">
        <v>323</v>
      </c>
      <c r="D612" s="246"/>
      <c r="E612" s="247">
        <v>210</v>
      </c>
    </row>
    <row r="613" spans="1:5" ht="31.2">
      <c r="A613" s="243" t="s">
        <v>727</v>
      </c>
      <c r="B613" s="244" t="s">
        <v>728</v>
      </c>
      <c r="C613" s="245" t="s">
        <v>323</v>
      </c>
      <c r="D613" s="246"/>
      <c r="E613" s="247">
        <v>210</v>
      </c>
    </row>
    <row r="614" spans="1:5" ht="31.2">
      <c r="A614" s="243" t="s">
        <v>330</v>
      </c>
      <c r="B614" s="244" t="s">
        <v>728</v>
      </c>
      <c r="C614" s="245" t="s">
        <v>331</v>
      </c>
      <c r="D614" s="246"/>
      <c r="E614" s="247">
        <v>210</v>
      </c>
    </row>
    <row r="615" spans="1:5">
      <c r="A615" s="243" t="s">
        <v>160</v>
      </c>
      <c r="B615" s="244" t="s">
        <v>728</v>
      </c>
      <c r="C615" s="245" t="s">
        <v>331</v>
      </c>
      <c r="D615" s="246">
        <v>801</v>
      </c>
      <c r="E615" s="247">
        <v>210</v>
      </c>
    </row>
    <row r="616" spans="1:5" ht="62.4">
      <c r="A616" s="243" t="s">
        <v>729</v>
      </c>
      <c r="B616" s="244" t="s">
        <v>730</v>
      </c>
      <c r="C616" s="245" t="s">
        <v>323</v>
      </c>
      <c r="D616" s="246"/>
      <c r="E616" s="247">
        <v>5</v>
      </c>
    </row>
    <row r="617" spans="1:5" ht="31.2">
      <c r="A617" s="243" t="s">
        <v>731</v>
      </c>
      <c r="B617" s="244" t="s">
        <v>732</v>
      </c>
      <c r="C617" s="245" t="s">
        <v>323</v>
      </c>
      <c r="D617" s="246"/>
      <c r="E617" s="247">
        <v>5</v>
      </c>
    </row>
    <row r="618" spans="1:5" ht="31.2">
      <c r="A618" s="243" t="s">
        <v>330</v>
      </c>
      <c r="B618" s="244" t="s">
        <v>732</v>
      </c>
      <c r="C618" s="245" t="s">
        <v>331</v>
      </c>
      <c r="D618" s="246"/>
      <c r="E618" s="247">
        <v>5</v>
      </c>
    </row>
    <row r="619" spans="1:5">
      <c r="A619" s="243" t="s">
        <v>183</v>
      </c>
      <c r="B619" s="244" t="s">
        <v>732</v>
      </c>
      <c r="C619" s="245" t="s">
        <v>331</v>
      </c>
      <c r="D619" s="246">
        <v>1006</v>
      </c>
      <c r="E619" s="247">
        <v>5</v>
      </c>
    </row>
    <row r="620" spans="1:5" ht="46.8">
      <c r="A620" s="243" t="s">
        <v>733</v>
      </c>
      <c r="B620" s="244" t="s">
        <v>734</v>
      </c>
      <c r="C620" s="245" t="s">
        <v>323</v>
      </c>
      <c r="D620" s="246"/>
      <c r="E620" s="247">
        <v>100</v>
      </c>
    </row>
    <row r="621" spans="1:5" ht="31.2">
      <c r="A621" s="243" t="s">
        <v>735</v>
      </c>
      <c r="B621" s="244" t="s">
        <v>736</v>
      </c>
      <c r="C621" s="245" t="s">
        <v>323</v>
      </c>
      <c r="D621" s="246"/>
      <c r="E621" s="247">
        <v>100</v>
      </c>
    </row>
    <row r="622" spans="1:5" ht="31.2">
      <c r="A622" s="243" t="s">
        <v>737</v>
      </c>
      <c r="B622" s="244" t="s">
        <v>738</v>
      </c>
      <c r="C622" s="245" t="s">
        <v>323</v>
      </c>
      <c r="D622" s="246"/>
      <c r="E622" s="247">
        <v>5</v>
      </c>
    </row>
    <row r="623" spans="1:5" ht="31.2">
      <c r="A623" s="243" t="s">
        <v>330</v>
      </c>
      <c r="B623" s="244" t="s">
        <v>738</v>
      </c>
      <c r="C623" s="245" t="s">
        <v>331</v>
      </c>
      <c r="D623" s="246"/>
      <c r="E623" s="247">
        <v>5</v>
      </c>
    </row>
    <row r="624" spans="1:5">
      <c r="A624" s="243" t="s">
        <v>183</v>
      </c>
      <c r="B624" s="244" t="s">
        <v>738</v>
      </c>
      <c r="C624" s="245" t="s">
        <v>331</v>
      </c>
      <c r="D624" s="246">
        <v>1006</v>
      </c>
      <c r="E624" s="247">
        <v>5</v>
      </c>
    </row>
    <row r="625" spans="1:5" ht="31.2">
      <c r="A625" s="243" t="s">
        <v>739</v>
      </c>
      <c r="B625" s="244" t="s">
        <v>740</v>
      </c>
      <c r="C625" s="245" t="s">
        <v>323</v>
      </c>
      <c r="D625" s="246"/>
      <c r="E625" s="247">
        <v>13</v>
      </c>
    </row>
    <row r="626" spans="1:5" ht="31.2">
      <c r="A626" s="243" t="s">
        <v>330</v>
      </c>
      <c r="B626" s="244" t="s">
        <v>740</v>
      </c>
      <c r="C626" s="245" t="s">
        <v>331</v>
      </c>
      <c r="D626" s="246"/>
      <c r="E626" s="247">
        <v>13</v>
      </c>
    </row>
    <row r="627" spans="1:5">
      <c r="A627" s="243" t="s">
        <v>183</v>
      </c>
      <c r="B627" s="244" t="s">
        <v>740</v>
      </c>
      <c r="C627" s="245" t="s">
        <v>331</v>
      </c>
      <c r="D627" s="246">
        <v>1006</v>
      </c>
      <c r="E627" s="247">
        <v>13</v>
      </c>
    </row>
    <row r="628" spans="1:5" ht="31.2">
      <c r="A628" s="243" t="s">
        <v>741</v>
      </c>
      <c r="B628" s="244" t="s">
        <v>742</v>
      </c>
      <c r="C628" s="245" t="s">
        <v>323</v>
      </c>
      <c r="D628" s="246"/>
      <c r="E628" s="247">
        <v>30</v>
      </c>
    </row>
    <row r="629" spans="1:5" ht="31.2">
      <c r="A629" s="243" t="s">
        <v>330</v>
      </c>
      <c r="B629" s="244" t="s">
        <v>742</v>
      </c>
      <c r="C629" s="245" t="s">
        <v>331</v>
      </c>
      <c r="D629" s="246"/>
      <c r="E629" s="247">
        <v>30</v>
      </c>
    </row>
    <row r="630" spans="1:5">
      <c r="A630" s="243" t="s">
        <v>183</v>
      </c>
      <c r="B630" s="244" t="s">
        <v>742</v>
      </c>
      <c r="C630" s="245" t="s">
        <v>331</v>
      </c>
      <c r="D630" s="246">
        <v>1006</v>
      </c>
      <c r="E630" s="247">
        <v>30</v>
      </c>
    </row>
    <row r="631" spans="1:5" ht="31.2">
      <c r="A631" s="243" t="s">
        <v>743</v>
      </c>
      <c r="B631" s="244" t="s">
        <v>744</v>
      </c>
      <c r="C631" s="245" t="s">
        <v>323</v>
      </c>
      <c r="D631" s="246"/>
      <c r="E631" s="247">
        <v>39</v>
      </c>
    </row>
    <row r="632" spans="1:5" ht="31.2">
      <c r="A632" s="243" t="s">
        <v>330</v>
      </c>
      <c r="B632" s="244" t="s">
        <v>744</v>
      </c>
      <c r="C632" s="245" t="s">
        <v>331</v>
      </c>
      <c r="D632" s="246"/>
      <c r="E632" s="247">
        <v>39</v>
      </c>
    </row>
    <row r="633" spans="1:5">
      <c r="A633" s="243" t="s">
        <v>183</v>
      </c>
      <c r="B633" s="244" t="s">
        <v>744</v>
      </c>
      <c r="C633" s="245" t="s">
        <v>331</v>
      </c>
      <c r="D633" s="246">
        <v>1006</v>
      </c>
      <c r="E633" s="247">
        <v>39</v>
      </c>
    </row>
    <row r="634" spans="1:5">
      <c r="A634" s="243" t="s">
        <v>745</v>
      </c>
      <c r="B634" s="244" t="s">
        <v>746</v>
      </c>
      <c r="C634" s="245" t="s">
        <v>323</v>
      </c>
      <c r="D634" s="246"/>
      <c r="E634" s="247">
        <v>2</v>
      </c>
    </row>
    <row r="635" spans="1:5" ht="31.2">
      <c r="A635" s="243" t="s">
        <v>330</v>
      </c>
      <c r="B635" s="244" t="s">
        <v>746</v>
      </c>
      <c r="C635" s="245" t="s">
        <v>331</v>
      </c>
      <c r="D635" s="246"/>
      <c r="E635" s="247">
        <v>2</v>
      </c>
    </row>
    <row r="636" spans="1:5">
      <c r="A636" s="243" t="s">
        <v>183</v>
      </c>
      <c r="B636" s="244" t="s">
        <v>746</v>
      </c>
      <c r="C636" s="245" t="s">
        <v>331</v>
      </c>
      <c r="D636" s="246">
        <v>1006</v>
      </c>
      <c r="E636" s="247">
        <v>2</v>
      </c>
    </row>
    <row r="637" spans="1:5" ht="31.2">
      <c r="A637" s="243" t="s">
        <v>747</v>
      </c>
      <c r="B637" s="244" t="s">
        <v>748</v>
      </c>
      <c r="C637" s="245" t="s">
        <v>323</v>
      </c>
      <c r="D637" s="246"/>
      <c r="E637" s="247">
        <v>11</v>
      </c>
    </row>
    <row r="638" spans="1:5" ht="31.2">
      <c r="A638" s="243" t="s">
        <v>330</v>
      </c>
      <c r="B638" s="244" t="s">
        <v>748</v>
      </c>
      <c r="C638" s="245" t="s">
        <v>331</v>
      </c>
      <c r="D638" s="246"/>
      <c r="E638" s="247">
        <v>11</v>
      </c>
    </row>
    <row r="639" spans="1:5">
      <c r="A639" s="243" t="s">
        <v>183</v>
      </c>
      <c r="B639" s="244" t="s">
        <v>748</v>
      </c>
      <c r="C639" s="245" t="s">
        <v>331</v>
      </c>
      <c r="D639" s="246">
        <v>1006</v>
      </c>
      <c r="E639" s="247">
        <v>11</v>
      </c>
    </row>
    <row r="640" spans="1:5" s="242" customFormat="1">
      <c r="A640" s="237" t="s">
        <v>749</v>
      </c>
      <c r="B640" s="238" t="s">
        <v>750</v>
      </c>
      <c r="C640" s="239" t="s">
        <v>323</v>
      </c>
      <c r="D640" s="240"/>
      <c r="E640" s="241">
        <v>9716.6</v>
      </c>
    </row>
    <row r="641" spans="1:5" ht="31.2">
      <c r="A641" s="243" t="s">
        <v>751</v>
      </c>
      <c r="B641" s="244" t="s">
        <v>752</v>
      </c>
      <c r="C641" s="245" t="s">
        <v>323</v>
      </c>
      <c r="D641" s="246"/>
      <c r="E641" s="247">
        <v>1450.7</v>
      </c>
    </row>
    <row r="642" spans="1:5" ht="19.5" customHeight="1">
      <c r="A642" s="243" t="s">
        <v>753</v>
      </c>
      <c r="B642" s="244" t="s">
        <v>754</v>
      </c>
      <c r="C642" s="245" t="s">
        <v>323</v>
      </c>
      <c r="D642" s="246"/>
      <c r="E642" s="247">
        <v>973</v>
      </c>
    </row>
    <row r="643" spans="1:5">
      <c r="A643" s="243" t="s">
        <v>452</v>
      </c>
      <c r="B643" s="244" t="s">
        <v>755</v>
      </c>
      <c r="C643" s="245" t="s">
        <v>323</v>
      </c>
      <c r="D643" s="246"/>
      <c r="E643" s="247">
        <v>905</v>
      </c>
    </row>
    <row r="644" spans="1:5" ht="46.5" customHeight="1">
      <c r="A644" s="243" t="s">
        <v>344</v>
      </c>
      <c r="B644" s="244" t="s">
        <v>755</v>
      </c>
      <c r="C644" s="245" t="s">
        <v>345</v>
      </c>
      <c r="D644" s="246"/>
      <c r="E644" s="247">
        <v>905</v>
      </c>
    </row>
    <row r="645" spans="1:5" ht="46.8">
      <c r="A645" s="243" t="s">
        <v>184</v>
      </c>
      <c r="B645" s="244" t="s">
        <v>755</v>
      </c>
      <c r="C645" s="245" t="s">
        <v>345</v>
      </c>
      <c r="D645" s="246">
        <v>103</v>
      </c>
      <c r="E645" s="247">
        <v>905</v>
      </c>
    </row>
    <row r="646" spans="1:5" ht="140.4">
      <c r="A646" s="243" t="s">
        <v>384</v>
      </c>
      <c r="B646" s="244" t="s">
        <v>756</v>
      </c>
      <c r="C646" s="245" t="s">
        <v>323</v>
      </c>
      <c r="D646" s="246"/>
      <c r="E646" s="247">
        <v>68</v>
      </c>
    </row>
    <row r="647" spans="1:5" ht="46.5" customHeight="1">
      <c r="A647" s="243" t="s">
        <v>344</v>
      </c>
      <c r="B647" s="244" t="s">
        <v>756</v>
      </c>
      <c r="C647" s="245" t="s">
        <v>345</v>
      </c>
      <c r="D647" s="246"/>
      <c r="E647" s="247">
        <v>68</v>
      </c>
    </row>
    <row r="648" spans="1:5" ht="46.8">
      <c r="A648" s="243" t="s">
        <v>184</v>
      </c>
      <c r="B648" s="244" t="s">
        <v>756</v>
      </c>
      <c r="C648" s="245" t="s">
        <v>345</v>
      </c>
      <c r="D648" s="246">
        <v>103</v>
      </c>
      <c r="E648" s="247">
        <v>68</v>
      </c>
    </row>
    <row r="649" spans="1:5" ht="31.2">
      <c r="A649" s="243" t="s">
        <v>757</v>
      </c>
      <c r="B649" s="244" t="s">
        <v>758</v>
      </c>
      <c r="C649" s="245" t="s">
        <v>323</v>
      </c>
      <c r="D649" s="246"/>
      <c r="E649" s="247">
        <v>477.7</v>
      </c>
    </row>
    <row r="650" spans="1:5">
      <c r="A650" s="243" t="s">
        <v>452</v>
      </c>
      <c r="B650" s="244" t="s">
        <v>759</v>
      </c>
      <c r="C650" s="245" t="s">
        <v>323</v>
      </c>
      <c r="D650" s="246"/>
      <c r="E650" s="247">
        <v>363.7</v>
      </c>
    </row>
    <row r="651" spans="1:5" ht="46.5" customHeight="1">
      <c r="A651" s="243" t="s">
        <v>344</v>
      </c>
      <c r="B651" s="244" t="s">
        <v>759</v>
      </c>
      <c r="C651" s="245" t="s">
        <v>345</v>
      </c>
      <c r="D651" s="246"/>
      <c r="E651" s="247">
        <v>356</v>
      </c>
    </row>
    <row r="652" spans="1:5" ht="46.8">
      <c r="A652" s="243" t="s">
        <v>184</v>
      </c>
      <c r="B652" s="244" t="s">
        <v>759</v>
      </c>
      <c r="C652" s="245" t="s">
        <v>345</v>
      </c>
      <c r="D652" s="246">
        <v>103</v>
      </c>
      <c r="E652" s="247">
        <v>356</v>
      </c>
    </row>
    <row r="653" spans="1:5" ht="31.2">
      <c r="A653" s="243" t="s">
        <v>330</v>
      </c>
      <c r="B653" s="244" t="s">
        <v>759</v>
      </c>
      <c r="C653" s="245" t="s">
        <v>331</v>
      </c>
      <c r="D653" s="246"/>
      <c r="E653" s="247">
        <v>7.7</v>
      </c>
    </row>
    <row r="654" spans="1:5" ht="46.8">
      <c r="A654" s="243" t="s">
        <v>184</v>
      </c>
      <c r="B654" s="244" t="s">
        <v>759</v>
      </c>
      <c r="C654" s="245" t="s">
        <v>331</v>
      </c>
      <c r="D654" s="246">
        <v>103</v>
      </c>
      <c r="E654" s="247">
        <v>7.7</v>
      </c>
    </row>
    <row r="655" spans="1:5" ht="140.4">
      <c r="A655" s="243" t="s">
        <v>384</v>
      </c>
      <c r="B655" s="244" t="s">
        <v>760</v>
      </c>
      <c r="C655" s="245" t="s">
        <v>323</v>
      </c>
      <c r="D655" s="246"/>
      <c r="E655" s="247">
        <v>114</v>
      </c>
    </row>
    <row r="656" spans="1:5" ht="46.5" customHeight="1">
      <c r="A656" s="243" t="s">
        <v>344</v>
      </c>
      <c r="B656" s="244" t="s">
        <v>760</v>
      </c>
      <c r="C656" s="245" t="s">
        <v>345</v>
      </c>
      <c r="D656" s="246"/>
      <c r="E656" s="247">
        <v>114</v>
      </c>
    </row>
    <row r="657" spans="1:5" ht="46.8">
      <c r="A657" s="243" t="s">
        <v>184</v>
      </c>
      <c r="B657" s="244" t="s">
        <v>760</v>
      </c>
      <c r="C657" s="245" t="s">
        <v>345</v>
      </c>
      <c r="D657" s="246">
        <v>103</v>
      </c>
      <c r="E657" s="247">
        <v>114</v>
      </c>
    </row>
    <row r="658" spans="1:5" ht="31.2">
      <c r="A658" s="243" t="s">
        <v>761</v>
      </c>
      <c r="B658" s="244" t="s">
        <v>762</v>
      </c>
      <c r="C658" s="245" t="s">
        <v>323</v>
      </c>
      <c r="D658" s="246"/>
      <c r="E658" s="247">
        <v>2311.9</v>
      </c>
    </row>
    <row r="659" spans="1:5" ht="31.2">
      <c r="A659" s="243" t="s">
        <v>763</v>
      </c>
      <c r="B659" s="244" t="s">
        <v>764</v>
      </c>
      <c r="C659" s="245" t="s">
        <v>323</v>
      </c>
      <c r="D659" s="246"/>
      <c r="E659" s="247">
        <v>1243.3</v>
      </c>
    </row>
    <row r="660" spans="1:5">
      <c r="A660" s="243" t="s">
        <v>334</v>
      </c>
      <c r="B660" s="244" t="s">
        <v>765</v>
      </c>
      <c r="C660" s="245" t="s">
        <v>323</v>
      </c>
      <c r="D660" s="246"/>
      <c r="E660" s="247">
        <v>43</v>
      </c>
    </row>
    <row r="661" spans="1:5" ht="31.2">
      <c r="A661" s="243" t="s">
        <v>330</v>
      </c>
      <c r="B661" s="244" t="s">
        <v>765</v>
      </c>
      <c r="C661" s="245" t="s">
        <v>331</v>
      </c>
      <c r="D661" s="246"/>
      <c r="E661" s="247">
        <v>43</v>
      </c>
    </row>
    <row r="662" spans="1:5" ht="31.2">
      <c r="A662" s="243" t="s">
        <v>154</v>
      </c>
      <c r="B662" s="244" t="s">
        <v>765</v>
      </c>
      <c r="C662" s="245" t="s">
        <v>331</v>
      </c>
      <c r="D662" s="246">
        <v>705</v>
      </c>
      <c r="E662" s="247">
        <v>43</v>
      </c>
    </row>
    <row r="663" spans="1:5">
      <c r="A663" s="243" t="s">
        <v>452</v>
      </c>
      <c r="B663" s="244" t="s">
        <v>766</v>
      </c>
      <c r="C663" s="245" t="s">
        <v>323</v>
      </c>
      <c r="D663" s="246"/>
      <c r="E663" s="247">
        <v>1035.2</v>
      </c>
    </row>
    <row r="664" spans="1:5" ht="46.5" customHeight="1">
      <c r="A664" s="243" t="s">
        <v>344</v>
      </c>
      <c r="B664" s="244" t="s">
        <v>766</v>
      </c>
      <c r="C664" s="245" t="s">
        <v>345</v>
      </c>
      <c r="D664" s="246"/>
      <c r="E664" s="247">
        <v>1035.0999999999999</v>
      </c>
    </row>
    <row r="665" spans="1:5" ht="31.2">
      <c r="A665" s="243" t="s">
        <v>168</v>
      </c>
      <c r="B665" s="244" t="s">
        <v>766</v>
      </c>
      <c r="C665" s="245" t="s">
        <v>345</v>
      </c>
      <c r="D665" s="246">
        <v>106</v>
      </c>
      <c r="E665" s="247">
        <v>1035.0999999999999</v>
      </c>
    </row>
    <row r="666" spans="1:5">
      <c r="A666" s="243" t="s">
        <v>340</v>
      </c>
      <c r="B666" s="244" t="s">
        <v>766</v>
      </c>
      <c r="C666" s="245" t="s">
        <v>341</v>
      </c>
      <c r="D666" s="246"/>
      <c r="E666" s="247">
        <v>0.1</v>
      </c>
    </row>
    <row r="667" spans="1:5" ht="31.2">
      <c r="A667" s="243" t="s">
        <v>168</v>
      </c>
      <c r="B667" s="244" t="s">
        <v>766</v>
      </c>
      <c r="C667" s="245" t="s">
        <v>341</v>
      </c>
      <c r="D667" s="246">
        <v>106</v>
      </c>
      <c r="E667" s="247">
        <v>0.1</v>
      </c>
    </row>
    <row r="668" spans="1:5" ht="124.5" customHeight="1">
      <c r="A668" s="243" t="s">
        <v>384</v>
      </c>
      <c r="B668" s="244" t="s">
        <v>767</v>
      </c>
      <c r="C668" s="245" t="s">
        <v>323</v>
      </c>
      <c r="D668" s="246"/>
      <c r="E668" s="247">
        <v>165.1</v>
      </c>
    </row>
    <row r="669" spans="1:5" ht="46.5" customHeight="1">
      <c r="A669" s="243" t="s">
        <v>344</v>
      </c>
      <c r="B669" s="244" t="s">
        <v>767</v>
      </c>
      <c r="C669" s="245" t="s">
        <v>345</v>
      </c>
      <c r="D669" s="246"/>
      <c r="E669" s="247">
        <v>165.1</v>
      </c>
    </row>
    <row r="670" spans="1:5" ht="31.2">
      <c r="A670" s="243" t="s">
        <v>168</v>
      </c>
      <c r="B670" s="244" t="s">
        <v>767</v>
      </c>
      <c r="C670" s="245" t="s">
        <v>345</v>
      </c>
      <c r="D670" s="246">
        <v>106</v>
      </c>
      <c r="E670" s="247">
        <v>165.1</v>
      </c>
    </row>
    <row r="671" spans="1:5" ht="31.2">
      <c r="A671" s="243" t="s">
        <v>768</v>
      </c>
      <c r="B671" s="244" t="s">
        <v>769</v>
      </c>
      <c r="C671" s="245" t="s">
        <v>323</v>
      </c>
      <c r="D671" s="246"/>
      <c r="E671" s="247">
        <v>1068.5999999999999</v>
      </c>
    </row>
    <row r="672" spans="1:5">
      <c r="A672" s="243" t="s">
        <v>452</v>
      </c>
      <c r="B672" s="244" t="s">
        <v>770</v>
      </c>
      <c r="C672" s="245" t="s">
        <v>323</v>
      </c>
      <c r="D672" s="246"/>
      <c r="E672" s="247">
        <v>960.6</v>
      </c>
    </row>
    <row r="673" spans="1:5" ht="46.5" customHeight="1">
      <c r="A673" s="243" t="s">
        <v>344</v>
      </c>
      <c r="B673" s="244" t="s">
        <v>770</v>
      </c>
      <c r="C673" s="245" t="s">
        <v>345</v>
      </c>
      <c r="D673" s="246"/>
      <c r="E673" s="247">
        <v>948.4</v>
      </c>
    </row>
    <row r="674" spans="1:5" ht="31.2">
      <c r="A674" s="243" t="s">
        <v>168</v>
      </c>
      <c r="B674" s="244" t="s">
        <v>770</v>
      </c>
      <c r="C674" s="245" t="s">
        <v>345</v>
      </c>
      <c r="D674" s="246">
        <v>106</v>
      </c>
      <c r="E674" s="247">
        <v>948.4</v>
      </c>
    </row>
    <row r="675" spans="1:5" ht="31.2">
      <c r="A675" s="243" t="s">
        <v>330</v>
      </c>
      <c r="B675" s="244" t="s">
        <v>770</v>
      </c>
      <c r="C675" s="245" t="s">
        <v>331</v>
      </c>
      <c r="D675" s="246"/>
      <c r="E675" s="247">
        <v>12.2</v>
      </c>
    </row>
    <row r="676" spans="1:5" ht="31.2">
      <c r="A676" s="243" t="s">
        <v>168</v>
      </c>
      <c r="B676" s="244" t="s">
        <v>770</v>
      </c>
      <c r="C676" s="245" t="s">
        <v>331</v>
      </c>
      <c r="D676" s="246">
        <v>106</v>
      </c>
      <c r="E676" s="247">
        <v>12.2</v>
      </c>
    </row>
    <row r="677" spans="1:5" ht="140.4">
      <c r="A677" s="243" t="s">
        <v>384</v>
      </c>
      <c r="B677" s="244" t="s">
        <v>771</v>
      </c>
      <c r="C677" s="245" t="s">
        <v>323</v>
      </c>
      <c r="D677" s="246"/>
      <c r="E677" s="247">
        <v>108</v>
      </c>
    </row>
    <row r="678" spans="1:5" ht="46.5" customHeight="1">
      <c r="A678" s="243" t="s">
        <v>344</v>
      </c>
      <c r="B678" s="244" t="s">
        <v>771</v>
      </c>
      <c r="C678" s="245" t="s">
        <v>345</v>
      </c>
      <c r="D678" s="246"/>
      <c r="E678" s="247">
        <v>108</v>
      </c>
    </row>
    <row r="679" spans="1:5" ht="31.2">
      <c r="A679" s="243" t="s">
        <v>168</v>
      </c>
      <c r="B679" s="244" t="s">
        <v>771</v>
      </c>
      <c r="C679" s="245" t="s">
        <v>345</v>
      </c>
      <c r="D679" s="246">
        <v>106</v>
      </c>
      <c r="E679" s="247">
        <v>108</v>
      </c>
    </row>
    <row r="680" spans="1:5">
      <c r="A680" s="243" t="s">
        <v>772</v>
      </c>
      <c r="B680" s="244" t="s">
        <v>773</v>
      </c>
      <c r="C680" s="245" t="s">
        <v>323</v>
      </c>
      <c r="D680" s="246"/>
      <c r="E680" s="247">
        <v>3200</v>
      </c>
    </row>
    <row r="681" spans="1:5" ht="31.2">
      <c r="A681" s="243" t="s">
        <v>774</v>
      </c>
      <c r="B681" s="244" t="s">
        <v>775</v>
      </c>
      <c r="C681" s="245" t="s">
        <v>323</v>
      </c>
      <c r="D681" s="246"/>
      <c r="E681" s="247">
        <v>3200</v>
      </c>
    </row>
    <row r="682" spans="1:5">
      <c r="A682" s="243" t="s">
        <v>340</v>
      </c>
      <c r="B682" s="244" t="s">
        <v>775</v>
      </c>
      <c r="C682" s="245" t="s">
        <v>341</v>
      </c>
      <c r="D682" s="246"/>
      <c r="E682" s="247">
        <v>3200</v>
      </c>
    </row>
    <row r="683" spans="1:5">
      <c r="A683" s="243" t="s">
        <v>185</v>
      </c>
      <c r="B683" s="244" t="s">
        <v>775</v>
      </c>
      <c r="C683" s="245" t="s">
        <v>341</v>
      </c>
      <c r="D683" s="246">
        <v>107</v>
      </c>
      <c r="E683" s="247">
        <v>3200</v>
      </c>
    </row>
    <row r="684" spans="1:5">
      <c r="A684" s="243" t="s">
        <v>776</v>
      </c>
      <c r="B684" s="244" t="s">
        <v>777</v>
      </c>
      <c r="C684" s="245" t="s">
        <v>323</v>
      </c>
      <c r="D684" s="246"/>
      <c r="E684" s="247">
        <v>300</v>
      </c>
    </row>
    <row r="685" spans="1:5" ht="31.2">
      <c r="A685" s="243" t="s">
        <v>778</v>
      </c>
      <c r="B685" s="244" t="s">
        <v>779</v>
      </c>
      <c r="C685" s="245" t="s">
        <v>323</v>
      </c>
      <c r="D685" s="246"/>
      <c r="E685" s="247">
        <v>300</v>
      </c>
    </row>
    <row r="686" spans="1:5">
      <c r="A686" s="243" t="s">
        <v>340</v>
      </c>
      <c r="B686" s="244" t="s">
        <v>779</v>
      </c>
      <c r="C686" s="245" t="s">
        <v>341</v>
      </c>
      <c r="D686" s="246"/>
      <c r="E686" s="247">
        <v>300</v>
      </c>
    </row>
    <row r="687" spans="1:5">
      <c r="A687" s="243" t="s">
        <v>186</v>
      </c>
      <c r="B687" s="244" t="s">
        <v>779</v>
      </c>
      <c r="C687" s="245" t="s">
        <v>341</v>
      </c>
      <c r="D687" s="246">
        <v>111</v>
      </c>
      <c r="E687" s="247">
        <v>300</v>
      </c>
    </row>
    <row r="688" spans="1:5" ht="31.2">
      <c r="A688" s="243" t="s">
        <v>780</v>
      </c>
      <c r="B688" s="244" t="s">
        <v>781</v>
      </c>
      <c r="C688" s="245" t="s">
        <v>323</v>
      </c>
      <c r="D688" s="246"/>
      <c r="E688" s="247">
        <v>36</v>
      </c>
    </row>
    <row r="689" spans="1:5" ht="46.8">
      <c r="A689" s="243" t="s">
        <v>782</v>
      </c>
      <c r="B689" s="244" t="s">
        <v>783</v>
      </c>
      <c r="C689" s="245" t="s">
        <v>323</v>
      </c>
      <c r="D689" s="246"/>
      <c r="E689" s="247">
        <v>36</v>
      </c>
    </row>
    <row r="690" spans="1:5" ht="46.8">
      <c r="A690" s="243" t="s">
        <v>782</v>
      </c>
      <c r="B690" s="244" t="s">
        <v>783</v>
      </c>
      <c r="C690" s="245" t="s">
        <v>323</v>
      </c>
      <c r="D690" s="246"/>
      <c r="E690" s="247">
        <v>36</v>
      </c>
    </row>
    <row r="691" spans="1:5" ht="31.2">
      <c r="A691" s="243" t="s">
        <v>330</v>
      </c>
      <c r="B691" s="244" t="s">
        <v>783</v>
      </c>
      <c r="C691" s="245" t="s">
        <v>331</v>
      </c>
      <c r="D691" s="246"/>
      <c r="E691" s="247">
        <v>36</v>
      </c>
    </row>
    <row r="692" spans="1:5">
      <c r="A692" s="243" t="s">
        <v>187</v>
      </c>
      <c r="B692" s="244" t="s">
        <v>783</v>
      </c>
      <c r="C692" s="245" t="s">
        <v>331</v>
      </c>
      <c r="D692" s="246">
        <v>204</v>
      </c>
      <c r="E692" s="247">
        <v>36</v>
      </c>
    </row>
    <row r="693" spans="1:5" ht="31.2">
      <c r="A693" s="243" t="s">
        <v>784</v>
      </c>
      <c r="B693" s="244" t="s">
        <v>785</v>
      </c>
      <c r="C693" s="245" t="s">
        <v>323</v>
      </c>
      <c r="D693" s="246"/>
      <c r="E693" s="247">
        <v>2418</v>
      </c>
    </row>
    <row r="694" spans="1:5" ht="31.2">
      <c r="A694" s="243" t="s">
        <v>786</v>
      </c>
      <c r="B694" s="244" t="s">
        <v>787</v>
      </c>
      <c r="C694" s="245" t="s">
        <v>323</v>
      </c>
      <c r="D694" s="246"/>
      <c r="E694" s="247">
        <v>2418</v>
      </c>
    </row>
    <row r="695" spans="1:5" ht="62.4">
      <c r="A695" s="243" t="s">
        <v>788</v>
      </c>
      <c r="B695" s="244" t="s">
        <v>789</v>
      </c>
      <c r="C695" s="245" t="s">
        <v>323</v>
      </c>
      <c r="D695" s="246"/>
      <c r="E695" s="247">
        <v>2418</v>
      </c>
    </row>
    <row r="696" spans="1:5">
      <c r="A696" s="243" t="s">
        <v>340</v>
      </c>
      <c r="B696" s="244" t="s">
        <v>789</v>
      </c>
      <c r="C696" s="245" t="s">
        <v>341</v>
      </c>
      <c r="D696" s="246"/>
      <c r="E696" s="247">
        <v>2418</v>
      </c>
    </row>
    <row r="697" spans="1:5">
      <c r="A697" s="243" t="s">
        <v>162</v>
      </c>
      <c r="B697" s="244" t="s">
        <v>789</v>
      </c>
      <c r="C697" s="245" t="s">
        <v>341</v>
      </c>
      <c r="D697" s="246">
        <v>113</v>
      </c>
      <c r="E697" s="247">
        <v>2418</v>
      </c>
    </row>
    <row r="698" spans="1:5" s="242" customFormat="1">
      <c r="A698" s="321" t="s">
        <v>188</v>
      </c>
      <c r="B698" s="322"/>
      <c r="C698" s="322"/>
      <c r="D698" s="323"/>
      <c r="E698" s="248">
        <v>1273295.1000000001</v>
      </c>
    </row>
    <row r="699" spans="1:5" ht="25.5" customHeight="1">
      <c r="A699" s="249"/>
      <c r="B699" s="250"/>
      <c r="C699" s="250"/>
      <c r="D699" s="250"/>
      <c r="E699" s="251"/>
    </row>
    <row r="700" spans="1:5" ht="11.25" customHeight="1">
      <c r="A700" s="252"/>
      <c r="B700" s="232"/>
      <c r="C700" s="232"/>
      <c r="D700" s="232"/>
      <c r="E700" s="233"/>
    </row>
    <row r="701" spans="1:5">
      <c r="A701" s="253" t="s">
        <v>2</v>
      </c>
      <c r="B701"/>
      <c r="C701"/>
      <c r="D701" s="316" t="s">
        <v>0</v>
      </c>
      <c r="E701" s="316"/>
    </row>
  </sheetData>
  <autoFilter ref="A19:G698"/>
  <mergeCells count="6">
    <mergeCell ref="D701:E701"/>
    <mergeCell ref="A14:E14"/>
    <mergeCell ref="A17:A18"/>
    <mergeCell ref="B17:D17"/>
    <mergeCell ref="E17:E18"/>
    <mergeCell ref="A698:D698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8:F567"/>
  <sheetViews>
    <sheetView showGridLines="0" topLeftCell="A2" workbookViewId="0">
      <selection activeCell="L11" sqref="L11"/>
    </sheetView>
  </sheetViews>
  <sheetFormatPr defaultColWidth="9.109375" defaultRowHeight="15.6"/>
  <cols>
    <col min="1" max="1" width="59" style="257" customWidth="1"/>
    <col min="2" max="2" width="12.6640625" style="277" bestFit="1" customWidth="1"/>
    <col min="3" max="3" width="7.88671875" style="277" customWidth="1"/>
    <col min="4" max="4" width="10.109375" style="277" customWidth="1"/>
    <col min="5" max="6" width="11.33203125" style="257" bestFit="1" customWidth="1"/>
    <col min="7" max="240" width="9.109375" style="257" customWidth="1"/>
    <col min="241" max="16384" width="9.109375" style="257"/>
  </cols>
  <sheetData>
    <row r="8" spans="1:6">
      <c r="A8" s="255"/>
      <c r="B8" s="256"/>
      <c r="C8" s="256"/>
      <c r="D8" s="256"/>
      <c r="E8" s="255"/>
      <c r="F8" s="255"/>
    </row>
    <row r="9" spans="1:6">
      <c r="A9" s="255"/>
      <c r="B9" s="256"/>
      <c r="C9" s="256"/>
      <c r="D9" s="256"/>
      <c r="E9" s="255"/>
      <c r="F9" s="255"/>
    </row>
    <row r="10" spans="1:6">
      <c r="A10" s="255"/>
      <c r="B10" s="256"/>
      <c r="C10" s="256"/>
      <c r="D10" s="256"/>
      <c r="E10" s="255"/>
      <c r="F10" s="255"/>
    </row>
    <row r="11" spans="1:6">
      <c r="A11" s="255"/>
      <c r="B11" s="256"/>
      <c r="C11" s="256"/>
      <c r="D11" s="256"/>
      <c r="E11" s="255"/>
      <c r="F11" s="255"/>
    </row>
    <row r="12" spans="1:6">
      <c r="A12" s="255"/>
      <c r="B12" s="256"/>
      <c r="C12" s="256"/>
      <c r="D12" s="256"/>
      <c r="E12" s="255"/>
      <c r="F12" s="255"/>
    </row>
    <row r="13" spans="1:6">
      <c r="A13" s="255"/>
      <c r="B13" s="256"/>
      <c r="C13" s="256"/>
      <c r="D13" s="256"/>
      <c r="E13" s="255"/>
      <c r="F13" s="255"/>
    </row>
    <row r="14" spans="1:6" ht="81" customHeight="1">
      <c r="A14" s="317" t="s">
        <v>790</v>
      </c>
      <c r="B14" s="317"/>
      <c r="C14" s="317"/>
      <c r="D14" s="317"/>
      <c r="E14" s="317"/>
      <c r="F14" s="317"/>
    </row>
    <row r="15" spans="1:6" ht="16.5" customHeight="1">
      <c r="A15" s="258"/>
      <c r="B15" s="259"/>
      <c r="C15" s="259"/>
      <c r="D15" s="259"/>
      <c r="E15" s="260"/>
      <c r="F15" s="260"/>
    </row>
    <row r="16" spans="1:6">
      <c r="A16" s="320" t="s">
        <v>150</v>
      </c>
      <c r="B16" s="319" t="s">
        <v>151</v>
      </c>
      <c r="C16" s="319"/>
      <c r="D16" s="319"/>
      <c r="E16" s="320" t="s">
        <v>152</v>
      </c>
      <c r="F16" s="320"/>
    </row>
    <row r="17" spans="1:6" ht="22.8">
      <c r="A17" s="320"/>
      <c r="B17" s="225" t="s">
        <v>318</v>
      </c>
      <c r="C17" s="225" t="s">
        <v>319</v>
      </c>
      <c r="D17" s="235" t="s">
        <v>320</v>
      </c>
      <c r="E17" s="225">
        <v>2020</v>
      </c>
      <c r="F17" s="235">
        <v>2021</v>
      </c>
    </row>
    <row r="18" spans="1:6" s="262" customFormat="1" ht="12.75" customHeight="1">
      <c r="A18" s="261">
        <v>1</v>
      </c>
      <c r="B18" s="261">
        <v>2</v>
      </c>
      <c r="C18" s="261">
        <v>3</v>
      </c>
      <c r="D18" s="261">
        <v>4</v>
      </c>
      <c r="E18" s="261">
        <v>5</v>
      </c>
      <c r="F18" s="261">
        <v>6</v>
      </c>
    </row>
    <row r="19" spans="1:6" s="262" customFormat="1" ht="31.2">
      <c r="A19" s="263" t="s">
        <v>321</v>
      </c>
      <c r="B19" s="264" t="s">
        <v>322</v>
      </c>
      <c r="C19" s="265" t="s">
        <v>323</v>
      </c>
      <c r="D19" s="266"/>
      <c r="E19" s="267">
        <v>716711.9</v>
      </c>
      <c r="F19" s="267">
        <v>696792.8</v>
      </c>
    </row>
    <row r="20" spans="1:6" ht="31.2">
      <c r="A20" s="268" t="s">
        <v>324</v>
      </c>
      <c r="B20" s="269" t="s">
        <v>325</v>
      </c>
      <c r="C20" s="270" t="s">
        <v>323</v>
      </c>
      <c r="D20" s="271"/>
      <c r="E20" s="272">
        <v>708093.1</v>
      </c>
      <c r="F20" s="272">
        <v>688642.4</v>
      </c>
    </row>
    <row r="21" spans="1:6" ht="31.2">
      <c r="A21" s="268" t="s">
        <v>326</v>
      </c>
      <c r="B21" s="269" t="s">
        <v>327</v>
      </c>
      <c r="C21" s="270" t="s">
        <v>323</v>
      </c>
      <c r="D21" s="271"/>
      <c r="E21" s="272">
        <v>208334.3</v>
      </c>
      <c r="F21" s="272">
        <v>211936.8</v>
      </c>
    </row>
    <row r="22" spans="1:6" ht="31.2">
      <c r="A22" s="268" t="s">
        <v>328</v>
      </c>
      <c r="B22" s="269" t="s">
        <v>329</v>
      </c>
      <c r="C22" s="270" t="s">
        <v>323</v>
      </c>
      <c r="D22" s="271"/>
      <c r="E22" s="272">
        <v>1150</v>
      </c>
      <c r="F22" s="272">
        <v>1150</v>
      </c>
    </row>
    <row r="23" spans="1:6" ht="31.2">
      <c r="A23" s="268" t="s">
        <v>330</v>
      </c>
      <c r="B23" s="269" t="s">
        <v>329</v>
      </c>
      <c r="C23" s="270" t="s">
        <v>331</v>
      </c>
      <c r="D23" s="271"/>
      <c r="E23" s="272">
        <v>1150</v>
      </c>
      <c r="F23" s="272">
        <v>1150</v>
      </c>
    </row>
    <row r="24" spans="1:6">
      <c r="A24" s="268" t="s">
        <v>153</v>
      </c>
      <c r="B24" s="269" t="s">
        <v>329</v>
      </c>
      <c r="C24" s="270" t="s">
        <v>331</v>
      </c>
      <c r="D24" s="271">
        <v>701</v>
      </c>
      <c r="E24" s="272">
        <v>1150</v>
      </c>
      <c r="F24" s="272">
        <v>1150</v>
      </c>
    </row>
    <row r="25" spans="1:6">
      <c r="A25" s="268" t="s">
        <v>353</v>
      </c>
      <c r="B25" s="269" t="s">
        <v>791</v>
      </c>
      <c r="C25" s="270" t="s">
        <v>323</v>
      </c>
      <c r="D25" s="271"/>
      <c r="E25" s="272">
        <v>1000</v>
      </c>
      <c r="F25" s="272">
        <v>2300</v>
      </c>
    </row>
    <row r="26" spans="1:6" ht="31.2">
      <c r="A26" s="268" t="s">
        <v>330</v>
      </c>
      <c r="B26" s="269" t="s">
        <v>791</v>
      </c>
      <c r="C26" s="270" t="s">
        <v>331</v>
      </c>
      <c r="D26" s="271"/>
      <c r="E26" s="272">
        <v>1000</v>
      </c>
      <c r="F26" s="272">
        <v>2300</v>
      </c>
    </row>
    <row r="27" spans="1:6">
      <c r="A27" s="268" t="s">
        <v>153</v>
      </c>
      <c r="B27" s="269" t="s">
        <v>791</v>
      </c>
      <c r="C27" s="270" t="s">
        <v>331</v>
      </c>
      <c r="D27" s="271">
        <v>701</v>
      </c>
      <c r="E27" s="272">
        <v>1000</v>
      </c>
      <c r="F27" s="272">
        <v>2300</v>
      </c>
    </row>
    <row r="28" spans="1:6" ht="19.5" customHeight="1">
      <c r="A28" s="268" t="s">
        <v>332</v>
      </c>
      <c r="B28" s="269" t="s">
        <v>333</v>
      </c>
      <c r="C28" s="270" t="s">
        <v>323</v>
      </c>
      <c r="D28" s="271"/>
      <c r="E28" s="272">
        <v>91.1</v>
      </c>
      <c r="F28" s="272">
        <v>91</v>
      </c>
    </row>
    <row r="29" spans="1:6" ht="31.2">
      <c r="A29" s="268" t="s">
        <v>330</v>
      </c>
      <c r="B29" s="269" t="s">
        <v>333</v>
      </c>
      <c r="C29" s="270" t="s">
        <v>331</v>
      </c>
      <c r="D29" s="271"/>
      <c r="E29" s="272">
        <v>91.1</v>
      </c>
      <c r="F29" s="272">
        <v>91</v>
      </c>
    </row>
    <row r="30" spans="1:6">
      <c r="A30" s="268" t="s">
        <v>153</v>
      </c>
      <c r="B30" s="269" t="s">
        <v>333</v>
      </c>
      <c r="C30" s="270" t="s">
        <v>331</v>
      </c>
      <c r="D30" s="271">
        <v>701</v>
      </c>
      <c r="E30" s="272">
        <v>91.1</v>
      </c>
      <c r="F30" s="272">
        <v>91</v>
      </c>
    </row>
    <row r="31" spans="1:6" ht="31.2">
      <c r="A31" s="268" t="s">
        <v>334</v>
      </c>
      <c r="B31" s="269" t="s">
        <v>335</v>
      </c>
      <c r="C31" s="270" t="s">
        <v>323</v>
      </c>
      <c r="D31" s="271"/>
      <c r="E31" s="272">
        <v>153.69999999999999</v>
      </c>
      <c r="F31" s="272">
        <v>153.69999999999999</v>
      </c>
    </row>
    <row r="32" spans="1:6" ht="31.2">
      <c r="A32" s="268" t="s">
        <v>330</v>
      </c>
      <c r="B32" s="269" t="s">
        <v>335</v>
      </c>
      <c r="C32" s="270" t="s">
        <v>331</v>
      </c>
      <c r="D32" s="271"/>
      <c r="E32" s="272">
        <v>153.69999999999999</v>
      </c>
      <c r="F32" s="272">
        <v>153.69999999999999</v>
      </c>
    </row>
    <row r="33" spans="1:6" ht="31.2">
      <c r="A33" s="268" t="s">
        <v>154</v>
      </c>
      <c r="B33" s="269" t="s">
        <v>335</v>
      </c>
      <c r="C33" s="270" t="s">
        <v>331</v>
      </c>
      <c r="D33" s="271">
        <v>705</v>
      </c>
      <c r="E33" s="272">
        <v>153.69999999999999</v>
      </c>
      <c r="F33" s="272">
        <v>153.69999999999999</v>
      </c>
    </row>
    <row r="34" spans="1:6">
      <c r="A34" s="268" t="s">
        <v>336</v>
      </c>
      <c r="B34" s="269" t="s">
        <v>337</v>
      </c>
      <c r="C34" s="270" t="s">
        <v>323</v>
      </c>
      <c r="D34" s="271"/>
      <c r="E34" s="272">
        <v>31140.3</v>
      </c>
      <c r="F34" s="272">
        <v>33439.4</v>
      </c>
    </row>
    <row r="35" spans="1:6" ht="31.2">
      <c r="A35" s="268" t="s">
        <v>330</v>
      </c>
      <c r="B35" s="269" t="s">
        <v>337</v>
      </c>
      <c r="C35" s="270" t="s">
        <v>331</v>
      </c>
      <c r="D35" s="271"/>
      <c r="E35" s="272">
        <v>30477.7</v>
      </c>
      <c r="F35" s="272">
        <v>32776.800000000003</v>
      </c>
    </row>
    <row r="36" spans="1:6">
      <c r="A36" s="268" t="s">
        <v>153</v>
      </c>
      <c r="B36" s="269" t="s">
        <v>337</v>
      </c>
      <c r="C36" s="270" t="s">
        <v>331</v>
      </c>
      <c r="D36" s="271">
        <v>701</v>
      </c>
      <c r="E36" s="272">
        <v>30477.7</v>
      </c>
      <c r="F36" s="272">
        <v>32776.800000000003</v>
      </c>
    </row>
    <row r="37" spans="1:6">
      <c r="A37" s="268" t="s">
        <v>340</v>
      </c>
      <c r="B37" s="269" t="s">
        <v>337</v>
      </c>
      <c r="C37" s="270" t="s">
        <v>341</v>
      </c>
      <c r="D37" s="271"/>
      <c r="E37" s="272">
        <v>662.6</v>
      </c>
      <c r="F37" s="272">
        <v>662.6</v>
      </c>
    </row>
    <row r="38" spans="1:6">
      <c r="A38" s="268" t="s">
        <v>153</v>
      </c>
      <c r="B38" s="269" t="s">
        <v>337</v>
      </c>
      <c r="C38" s="270" t="s">
        <v>341</v>
      </c>
      <c r="D38" s="271">
        <v>701</v>
      </c>
      <c r="E38" s="272">
        <v>662.6</v>
      </c>
      <c r="F38" s="272">
        <v>662.6</v>
      </c>
    </row>
    <row r="39" spans="1:6" ht="62.4">
      <c r="A39" s="268" t="s">
        <v>342</v>
      </c>
      <c r="B39" s="269" t="s">
        <v>343</v>
      </c>
      <c r="C39" s="270" t="s">
        <v>323</v>
      </c>
      <c r="D39" s="271"/>
      <c r="E39" s="272">
        <v>174766.7</v>
      </c>
      <c r="F39" s="272">
        <v>174766.7</v>
      </c>
    </row>
    <row r="40" spans="1:6" ht="63" customHeight="1">
      <c r="A40" s="268" t="s">
        <v>344</v>
      </c>
      <c r="B40" s="269" t="s">
        <v>343</v>
      </c>
      <c r="C40" s="270" t="s">
        <v>345</v>
      </c>
      <c r="D40" s="271"/>
      <c r="E40" s="272">
        <v>173418.7</v>
      </c>
      <c r="F40" s="272">
        <v>173418.7</v>
      </c>
    </row>
    <row r="41" spans="1:6">
      <c r="A41" s="268" t="s">
        <v>153</v>
      </c>
      <c r="B41" s="269" t="s">
        <v>343</v>
      </c>
      <c r="C41" s="270" t="s">
        <v>345</v>
      </c>
      <c r="D41" s="271">
        <v>701</v>
      </c>
      <c r="E41" s="272">
        <v>173418.7</v>
      </c>
      <c r="F41" s="272">
        <v>173418.7</v>
      </c>
    </row>
    <row r="42" spans="1:6" ht="31.2">
      <c r="A42" s="268" t="s">
        <v>330</v>
      </c>
      <c r="B42" s="269" t="s">
        <v>343</v>
      </c>
      <c r="C42" s="270" t="s">
        <v>331</v>
      </c>
      <c r="D42" s="271"/>
      <c r="E42" s="272">
        <v>1348</v>
      </c>
      <c r="F42" s="272">
        <v>1348</v>
      </c>
    </row>
    <row r="43" spans="1:6">
      <c r="A43" s="268" t="s">
        <v>153</v>
      </c>
      <c r="B43" s="269" t="s">
        <v>343</v>
      </c>
      <c r="C43" s="270" t="s">
        <v>331</v>
      </c>
      <c r="D43" s="271">
        <v>701</v>
      </c>
      <c r="E43" s="272">
        <v>1348</v>
      </c>
      <c r="F43" s="272">
        <v>1348</v>
      </c>
    </row>
    <row r="44" spans="1:6" ht="78">
      <c r="A44" s="268" t="s">
        <v>346</v>
      </c>
      <c r="B44" s="269" t="s">
        <v>347</v>
      </c>
      <c r="C44" s="270" t="s">
        <v>323</v>
      </c>
      <c r="D44" s="271"/>
      <c r="E44" s="272">
        <v>32.5</v>
      </c>
      <c r="F44" s="272">
        <v>36</v>
      </c>
    </row>
    <row r="45" spans="1:6" ht="31.2">
      <c r="A45" s="268" t="s">
        <v>330</v>
      </c>
      <c r="B45" s="269" t="s">
        <v>347</v>
      </c>
      <c r="C45" s="270" t="s">
        <v>331</v>
      </c>
      <c r="D45" s="271"/>
      <c r="E45" s="272">
        <v>32.5</v>
      </c>
      <c r="F45" s="272">
        <v>36</v>
      </c>
    </row>
    <row r="46" spans="1:6">
      <c r="A46" s="268" t="s">
        <v>153</v>
      </c>
      <c r="B46" s="269" t="s">
        <v>347</v>
      </c>
      <c r="C46" s="270" t="s">
        <v>331</v>
      </c>
      <c r="D46" s="271">
        <v>701</v>
      </c>
      <c r="E46" s="272">
        <v>32.5</v>
      </c>
      <c r="F46" s="272">
        <v>36</v>
      </c>
    </row>
    <row r="47" spans="1:6" ht="31.2">
      <c r="A47" s="268" t="s">
        <v>350</v>
      </c>
      <c r="B47" s="269" t="s">
        <v>351</v>
      </c>
      <c r="C47" s="270" t="s">
        <v>323</v>
      </c>
      <c r="D47" s="271"/>
      <c r="E47" s="272">
        <v>474007.1</v>
      </c>
      <c r="F47" s="272">
        <v>452008.8</v>
      </c>
    </row>
    <row r="48" spans="1:6" ht="31.2">
      <c r="A48" s="268" t="s">
        <v>328</v>
      </c>
      <c r="B48" s="269" t="s">
        <v>352</v>
      </c>
      <c r="C48" s="270" t="s">
        <v>323</v>
      </c>
      <c r="D48" s="271"/>
      <c r="E48" s="272">
        <v>1316.5</v>
      </c>
      <c r="F48" s="272">
        <v>1316.5</v>
      </c>
    </row>
    <row r="49" spans="1:6" ht="31.2">
      <c r="A49" s="268" t="s">
        <v>330</v>
      </c>
      <c r="B49" s="269" t="s">
        <v>352</v>
      </c>
      <c r="C49" s="270" t="s">
        <v>331</v>
      </c>
      <c r="D49" s="271"/>
      <c r="E49" s="272">
        <v>1316.5</v>
      </c>
      <c r="F49" s="272">
        <v>1316.5</v>
      </c>
    </row>
    <row r="50" spans="1:6">
      <c r="A50" s="268" t="s">
        <v>155</v>
      </c>
      <c r="B50" s="269" t="s">
        <v>352</v>
      </c>
      <c r="C50" s="270" t="s">
        <v>331</v>
      </c>
      <c r="D50" s="271">
        <v>702</v>
      </c>
      <c r="E50" s="272">
        <v>1316.5</v>
      </c>
      <c r="F50" s="272">
        <v>1316.5</v>
      </c>
    </row>
    <row r="51" spans="1:6">
      <c r="A51" s="268" t="s">
        <v>353</v>
      </c>
      <c r="B51" s="269" t="s">
        <v>354</v>
      </c>
      <c r="C51" s="270" t="s">
        <v>323</v>
      </c>
      <c r="D51" s="271"/>
      <c r="E51" s="272">
        <v>2813</v>
      </c>
      <c r="F51" s="272">
        <v>1928</v>
      </c>
    </row>
    <row r="52" spans="1:6" ht="31.2">
      <c r="A52" s="268" t="s">
        <v>330</v>
      </c>
      <c r="B52" s="269" t="s">
        <v>354</v>
      </c>
      <c r="C52" s="270" t="s">
        <v>331</v>
      </c>
      <c r="D52" s="271"/>
      <c r="E52" s="272">
        <v>2813</v>
      </c>
      <c r="F52" s="272">
        <v>1928</v>
      </c>
    </row>
    <row r="53" spans="1:6">
      <c r="A53" s="268" t="s">
        <v>155</v>
      </c>
      <c r="B53" s="269" t="s">
        <v>354</v>
      </c>
      <c r="C53" s="270" t="s">
        <v>331</v>
      </c>
      <c r="D53" s="271">
        <v>702</v>
      </c>
      <c r="E53" s="272">
        <v>2813</v>
      </c>
      <c r="F53" s="272">
        <v>1928</v>
      </c>
    </row>
    <row r="54" spans="1:6" ht="18.75" customHeight="1">
      <c r="A54" s="268" t="s">
        <v>332</v>
      </c>
      <c r="B54" s="269" t="s">
        <v>355</v>
      </c>
      <c r="C54" s="270" t="s">
        <v>323</v>
      </c>
      <c r="D54" s="271"/>
      <c r="E54" s="272">
        <v>198.8</v>
      </c>
      <c r="F54" s="272">
        <v>198.8</v>
      </c>
    </row>
    <row r="55" spans="1:6" ht="31.2">
      <c r="A55" s="268" t="s">
        <v>330</v>
      </c>
      <c r="B55" s="269" t="s">
        <v>355</v>
      </c>
      <c r="C55" s="270" t="s">
        <v>331</v>
      </c>
      <c r="D55" s="271"/>
      <c r="E55" s="272">
        <v>198.8</v>
      </c>
      <c r="F55" s="272">
        <v>198.8</v>
      </c>
    </row>
    <row r="56" spans="1:6">
      <c r="A56" s="268" t="s">
        <v>155</v>
      </c>
      <c r="B56" s="269" t="s">
        <v>355</v>
      </c>
      <c r="C56" s="270" t="s">
        <v>331</v>
      </c>
      <c r="D56" s="271">
        <v>702</v>
      </c>
      <c r="E56" s="272">
        <v>198.8</v>
      </c>
      <c r="F56" s="272">
        <v>198.8</v>
      </c>
    </row>
    <row r="57" spans="1:6" ht="31.2">
      <c r="A57" s="268" t="s">
        <v>356</v>
      </c>
      <c r="B57" s="269" t="s">
        <v>357</v>
      </c>
      <c r="C57" s="270" t="s">
        <v>323</v>
      </c>
      <c r="D57" s="271"/>
      <c r="E57" s="272">
        <v>8053.2</v>
      </c>
      <c r="F57" s="272">
        <v>8445.7999999999993</v>
      </c>
    </row>
    <row r="58" spans="1:6" ht="31.2">
      <c r="A58" s="268" t="s">
        <v>330</v>
      </c>
      <c r="B58" s="269" t="s">
        <v>357</v>
      </c>
      <c r="C58" s="270" t="s">
        <v>331</v>
      </c>
      <c r="D58" s="271"/>
      <c r="E58" s="272">
        <v>8053.2</v>
      </c>
      <c r="F58" s="272">
        <v>8445.7999999999993</v>
      </c>
    </row>
    <row r="59" spans="1:6">
      <c r="A59" s="268" t="s">
        <v>155</v>
      </c>
      <c r="B59" s="269" t="s">
        <v>357</v>
      </c>
      <c r="C59" s="270" t="s">
        <v>331</v>
      </c>
      <c r="D59" s="271">
        <v>702</v>
      </c>
      <c r="E59" s="272">
        <v>8053.2</v>
      </c>
      <c r="F59" s="272">
        <v>8445.7999999999993</v>
      </c>
    </row>
    <row r="60" spans="1:6" ht="31.2">
      <c r="A60" s="268" t="s">
        <v>358</v>
      </c>
      <c r="B60" s="269" t="s">
        <v>359</v>
      </c>
      <c r="C60" s="270" t="s">
        <v>323</v>
      </c>
      <c r="D60" s="271"/>
      <c r="E60" s="272">
        <v>100</v>
      </c>
      <c r="F60" s="272">
        <v>100</v>
      </c>
    </row>
    <row r="61" spans="1:6" ht="63" customHeight="1">
      <c r="A61" s="268" t="s">
        <v>344</v>
      </c>
      <c r="B61" s="269" t="s">
        <v>359</v>
      </c>
      <c r="C61" s="270" t="s">
        <v>345</v>
      </c>
      <c r="D61" s="271"/>
      <c r="E61" s="272">
        <v>100</v>
      </c>
      <c r="F61" s="272">
        <v>100</v>
      </c>
    </row>
    <row r="62" spans="1:6">
      <c r="A62" s="268" t="s">
        <v>155</v>
      </c>
      <c r="B62" s="269" t="s">
        <v>359</v>
      </c>
      <c r="C62" s="270" t="s">
        <v>345</v>
      </c>
      <c r="D62" s="271">
        <v>702</v>
      </c>
      <c r="E62" s="272">
        <v>100</v>
      </c>
      <c r="F62" s="272">
        <v>100</v>
      </c>
    </row>
    <row r="63" spans="1:6">
      <c r="A63" s="268" t="s">
        <v>360</v>
      </c>
      <c r="B63" s="269" t="s">
        <v>361</v>
      </c>
      <c r="C63" s="270" t="s">
        <v>323</v>
      </c>
      <c r="D63" s="271"/>
      <c r="E63" s="272">
        <v>15</v>
      </c>
      <c r="F63" s="272">
        <v>15</v>
      </c>
    </row>
    <row r="64" spans="1:6" ht="31.2">
      <c r="A64" s="268" t="s">
        <v>330</v>
      </c>
      <c r="B64" s="269" t="s">
        <v>361</v>
      </c>
      <c r="C64" s="270" t="s">
        <v>331</v>
      </c>
      <c r="D64" s="271"/>
      <c r="E64" s="272">
        <v>15</v>
      </c>
      <c r="F64" s="272">
        <v>15</v>
      </c>
    </row>
    <row r="65" spans="1:6">
      <c r="A65" s="268" t="s">
        <v>155</v>
      </c>
      <c r="B65" s="269" t="s">
        <v>361</v>
      </c>
      <c r="C65" s="270" t="s">
        <v>331</v>
      </c>
      <c r="D65" s="271">
        <v>702</v>
      </c>
      <c r="E65" s="272">
        <v>15</v>
      </c>
      <c r="F65" s="272">
        <v>15</v>
      </c>
    </row>
    <row r="66" spans="1:6" ht="31.2">
      <c r="A66" s="268" t="s">
        <v>362</v>
      </c>
      <c r="B66" s="269" t="s">
        <v>363</v>
      </c>
      <c r="C66" s="270" t="s">
        <v>323</v>
      </c>
      <c r="D66" s="271"/>
      <c r="E66" s="272">
        <v>199.5</v>
      </c>
      <c r="F66" s="272">
        <v>199.5</v>
      </c>
    </row>
    <row r="67" spans="1:6" ht="31.2">
      <c r="A67" s="268" t="s">
        <v>330</v>
      </c>
      <c r="B67" s="269" t="s">
        <v>363</v>
      </c>
      <c r="C67" s="270" t="s">
        <v>331</v>
      </c>
      <c r="D67" s="271"/>
      <c r="E67" s="272">
        <v>199.5</v>
      </c>
      <c r="F67" s="272">
        <v>199.5</v>
      </c>
    </row>
    <row r="68" spans="1:6">
      <c r="A68" s="268" t="s">
        <v>155</v>
      </c>
      <c r="B68" s="269" t="s">
        <v>363</v>
      </c>
      <c r="C68" s="270" t="s">
        <v>331</v>
      </c>
      <c r="D68" s="271">
        <v>702</v>
      </c>
      <c r="E68" s="272">
        <v>199.5</v>
      </c>
      <c r="F68" s="272">
        <v>199.5</v>
      </c>
    </row>
    <row r="69" spans="1:6" ht="31.2">
      <c r="A69" s="268" t="s">
        <v>334</v>
      </c>
      <c r="B69" s="269" t="s">
        <v>364</v>
      </c>
      <c r="C69" s="270" t="s">
        <v>323</v>
      </c>
      <c r="D69" s="271"/>
      <c r="E69" s="272">
        <v>121</v>
      </c>
      <c r="F69" s="272">
        <v>121</v>
      </c>
    </row>
    <row r="70" spans="1:6" ht="31.2">
      <c r="A70" s="268" t="s">
        <v>330</v>
      </c>
      <c r="B70" s="269" t="s">
        <v>364</v>
      </c>
      <c r="C70" s="270" t="s">
        <v>331</v>
      </c>
      <c r="D70" s="271"/>
      <c r="E70" s="272">
        <v>121</v>
      </c>
      <c r="F70" s="272">
        <v>121</v>
      </c>
    </row>
    <row r="71" spans="1:6" ht="31.2">
      <c r="A71" s="268" t="s">
        <v>154</v>
      </c>
      <c r="B71" s="269" t="s">
        <v>364</v>
      </c>
      <c r="C71" s="270" t="s">
        <v>331</v>
      </c>
      <c r="D71" s="271">
        <v>705</v>
      </c>
      <c r="E71" s="272">
        <v>121</v>
      </c>
      <c r="F71" s="272">
        <v>121</v>
      </c>
    </row>
    <row r="72" spans="1:6">
      <c r="A72" s="268" t="s">
        <v>336</v>
      </c>
      <c r="B72" s="269" t="s">
        <v>365</v>
      </c>
      <c r="C72" s="270" t="s">
        <v>323</v>
      </c>
      <c r="D72" s="271"/>
      <c r="E72" s="272">
        <v>24585</v>
      </c>
      <c r="F72" s="272">
        <v>30640.799999999999</v>
      </c>
    </row>
    <row r="73" spans="1:6" ht="31.2">
      <c r="A73" s="268" t="s">
        <v>330</v>
      </c>
      <c r="B73" s="269" t="s">
        <v>365</v>
      </c>
      <c r="C73" s="270" t="s">
        <v>331</v>
      </c>
      <c r="D73" s="271"/>
      <c r="E73" s="272">
        <v>22413.9</v>
      </c>
      <c r="F73" s="272">
        <v>28469.7</v>
      </c>
    </row>
    <row r="74" spans="1:6">
      <c r="A74" s="268" t="s">
        <v>155</v>
      </c>
      <c r="B74" s="269" t="s">
        <v>365</v>
      </c>
      <c r="C74" s="270" t="s">
        <v>331</v>
      </c>
      <c r="D74" s="271">
        <v>702</v>
      </c>
      <c r="E74" s="272">
        <v>22413.9</v>
      </c>
      <c r="F74" s="272">
        <v>28469.7</v>
      </c>
    </row>
    <row r="75" spans="1:6">
      <c r="A75" s="268" t="s">
        <v>340</v>
      </c>
      <c r="B75" s="269" t="s">
        <v>365</v>
      </c>
      <c r="C75" s="270" t="s">
        <v>341</v>
      </c>
      <c r="D75" s="271"/>
      <c r="E75" s="272">
        <v>2171.1</v>
      </c>
      <c r="F75" s="272">
        <v>2171.1</v>
      </c>
    </row>
    <row r="76" spans="1:6">
      <c r="A76" s="268" t="s">
        <v>155</v>
      </c>
      <c r="B76" s="269" t="s">
        <v>365</v>
      </c>
      <c r="C76" s="270" t="s">
        <v>341</v>
      </c>
      <c r="D76" s="271">
        <v>702</v>
      </c>
      <c r="E76" s="272">
        <v>2171.1</v>
      </c>
      <c r="F76" s="272">
        <v>2171.1</v>
      </c>
    </row>
    <row r="77" spans="1:6" ht="95.25" customHeight="1">
      <c r="A77" s="268" t="s">
        <v>366</v>
      </c>
      <c r="B77" s="269" t="s">
        <v>367</v>
      </c>
      <c r="C77" s="270" t="s">
        <v>323</v>
      </c>
      <c r="D77" s="271"/>
      <c r="E77" s="272">
        <v>393986</v>
      </c>
      <c r="F77" s="272">
        <v>393986</v>
      </c>
    </row>
    <row r="78" spans="1:6" ht="63" customHeight="1">
      <c r="A78" s="268" t="s">
        <v>344</v>
      </c>
      <c r="B78" s="269" t="s">
        <v>367</v>
      </c>
      <c r="C78" s="270" t="s">
        <v>345</v>
      </c>
      <c r="D78" s="271"/>
      <c r="E78" s="272">
        <v>385608</v>
      </c>
      <c r="F78" s="272">
        <v>385608</v>
      </c>
    </row>
    <row r="79" spans="1:6">
      <c r="A79" s="268" t="s">
        <v>155</v>
      </c>
      <c r="B79" s="269" t="s">
        <v>367</v>
      </c>
      <c r="C79" s="270" t="s">
        <v>345</v>
      </c>
      <c r="D79" s="271">
        <v>702</v>
      </c>
      <c r="E79" s="272">
        <v>385608</v>
      </c>
      <c r="F79" s="272">
        <v>385608</v>
      </c>
    </row>
    <row r="80" spans="1:6" ht="31.2">
      <c r="A80" s="268" t="s">
        <v>330</v>
      </c>
      <c r="B80" s="269" t="s">
        <v>367</v>
      </c>
      <c r="C80" s="270" t="s">
        <v>331</v>
      </c>
      <c r="D80" s="271"/>
      <c r="E80" s="272">
        <v>8378</v>
      </c>
      <c r="F80" s="272">
        <v>8378</v>
      </c>
    </row>
    <row r="81" spans="1:6">
      <c r="A81" s="268" t="s">
        <v>155</v>
      </c>
      <c r="B81" s="269" t="s">
        <v>367</v>
      </c>
      <c r="C81" s="270" t="s">
        <v>331</v>
      </c>
      <c r="D81" s="271">
        <v>702</v>
      </c>
      <c r="E81" s="272">
        <v>8378</v>
      </c>
      <c r="F81" s="272">
        <v>8378</v>
      </c>
    </row>
    <row r="82" spans="1:6" ht="46.8">
      <c r="A82" s="268" t="s">
        <v>368</v>
      </c>
      <c r="B82" s="269" t="s">
        <v>369</v>
      </c>
      <c r="C82" s="270" t="s">
        <v>323</v>
      </c>
      <c r="D82" s="271"/>
      <c r="E82" s="272">
        <v>14707.4</v>
      </c>
      <c r="F82" s="272">
        <v>14707.4</v>
      </c>
    </row>
    <row r="83" spans="1:6" ht="31.2">
      <c r="A83" s="268" t="s">
        <v>330</v>
      </c>
      <c r="B83" s="269" t="s">
        <v>369</v>
      </c>
      <c r="C83" s="270" t="s">
        <v>331</v>
      </c>
      <c r="D83" s="271"/>
      <c r="E83" s="272">
        <v>14707.4</v>
      </c>
      <c r="F83" s="272">
        <v>14707.4</v>
      </c>
    </row>
    <row r="84" spans="1:6">
      <c r="A84" s="268" t="s">
        <v>156</v>
      </c>
      <c r="B84" s="269" t="s">
        <v>369</v>
      </c>
      <c r="C84" s="270" t="s">
        <v>331</v>
      </c>
      <c r="D84" s="271">
        <v>1004</v>
      </c>
      <c r="E84" s="272">
        <v>14707.4</v>
      </c>
      <c r="F84" s="272">
        <v>14707.4</v>
      </c>
    </row>
    <row r="85" spans="1:6" ht="31.2">
      <c r="A85" s="268" t="s">
        <v>370</v>
      </c>
      <c r="B85" s="269" t="s">
        <v>371</v>
      </c>
      <c r="C85" s="270" t="s">
        <v>323</v>
      </c>
      <c r="D85" s="271"/>
      <c r="E85" s="272">
        <v>27865.200000000001</v>
      </c>
      <c r="F85" s="272">
        <v>0</v>
      </c>
    </row>
    <row r="86" spans="1:6" ht="31.2">
      <c r="A86" s="268" t="s">
        <v>330</v>
      </c>
      <c r="B86" s="269" t="s">
        <v>371</v>
      </c>
      <c r="C86" s="270" t="s">
        <v>331</v>
      </c>
      <c r="D86" s="271"/>
      <c r="E86" s="272">
        <v>27865.200000000001</v>
      </c>
      <c r="F86" s="272">
        <v>0</v>
      </c>
    </row>
    <row r="87" spans="1:6">
      <c r="A87" s="268" t="s">
        <v>155</v>
      </c>
      <c r="B87" s="269" t="s">
        <v>371</v>
      </c>
      <c r="C87" s="270" t="s">
        <v>331</v>
      </c>
      <c r="D87" s="271">
        <v>702</v>
      </c>
      <c r="E87" s="272">
        <v>27865.200000000001</v>
      </c>
      <c r="F87" s="272">
        <v>0</v>
      </c>
    </row>
    <row r="88" spans="1:6" ht="78">
      <c r="A88" s="268" t="s">
        <v>346</v>
      </c>
      <c r="B88" s="269" t="s">
        <v>372</v>
      </c>
      <c r="C88" s="270" t="s">
        <v>323</v>
      </c>
      <c r="D88" s="271"/>
      <c r="E88" s="272">
        <v>46.5</v>
      </c>
      <c r="F88" s="272">
        <v>50</v>
      </c>
    </row>
    <row r="89" spans="1:6" ht="31.2">
      <c r="A89" s="268" t="s">
        <v>330</v>
      </c>
      <c r="B89" s="269" t="s">
        <v>372</v>
      </c>
      <c r="C89" s="270" t="s">
        <v>331</v>
      </c>
      <c r="D89" s="271"/>
      <c r="E89" s="272">
        <v>46.5</v>
      </c>
      <c r="F89" s="272">
        <v>50</v>
      </c>
    </row>
    <row r="90" spans="1:6">
      <c r="A90" s="268" t="s">
        <v>155</v>
      </c>
      <c r="B90" s="269" t="s">
        <v>372</v>
      </c>
      <c r="C90" s="270" t="s">
        <v>331</v>
      </c>
      <c r="D90" s="271">
        <v>702</v>
      </c>
      <c r="E90" s="272">
        <v>46.5</v>
      </c>
      <c r="F90" s="272">
        <v>50</v>
      </c>
    </row>
    <row r="91" spans="1:6" ht="46.8">
      <c r="A91" s="268" t="s">
        <v>374</v>
      </c>
      <c r="B91" s="269" t="s">
        <v>375</v>
      </c>
      <c r="C91" s="270" t="s">
        <v>323</v>
      </c>
      <c r="D91" s="271"/>
      <c r="E91" s="272">
        <v>0</v>
      </c>
      <c r="F91" s="272">
        <v>300</v>
      </c>
    </row>
    <row r="92" spans="1:6" ht="31.2">
      <c r="A92" s="268" t="s">
        <v>330</v>
      </c>
      <c r="B92" s="269" t="s">
        <v>375</v>
      </c>
      <c r="C92" s="270" t="s">
        <v>331</v>
      </c>
      <c r="D92" s="271"/>
      <c r="E92" s="272">
        <v>0</v>
      </c>
      <c r="F92" s="272">
        <v>300</v>
      </c>
    </row>
    <row r="93" spans="1:6">
      <c r="A93" s="268" t="s">
        <v>155</v>
      </c>
      <c r="B93" s="269" t="s">
        <v>375</v>
      </c>
      <c r="C93" s="270" t="s">
        <v>331</v>
      </c>
      <c r="D93" s="271">
        <v>702</v>
      </c>
      <c r="E93" s="272">
        <v>0</v>
      </c>
      <c r="F93" s="272">
        <v>300</v>
      </c>
    </row>
    <row r="94" spans="1:6" ht="31.2">
      <c r="A94" s="268" t="s">
        <v>378</v>
      </c>
      <c r="B94" s="269" t="s">
        <v>379</v>
      </c>
      <c r="C94" s="270" t="s">
        <v>323</v>
      </c>
      <c r="D94" s="271"/>
      <c r="E94" s="272">
        <v>25751.7</v>
      </c>
      <c r="F94" s="272">
        <v>24696.799999999999</v>
      </c>
    </row>
    <row r="95" spans="1:6" ht="31.2">
      <c r="A95" s="268" t="s">
        <v>328</v>
      </c>
      <c r="B95" s="269" t="s">
        <v>380</v>
      </c>
      <c r="C95" s="270" t="s">
        <v>323</v>
      </c>
      <c r="D95" s="271"/>
      <c r="E95" s="272">
        <v>102</v>
      </c>
      <c r="F95" s="272">
        <v>102</v>
      </c>
    </row>
    <row r="96" spans="1:6" ht="31.2">
      <c r="A96" s="268" t="s">
        <v>330</v>
      </c>
      <c r="B96" s="269" t="s">
        <v>380</v>
      </c>
      <c r="C96" s="270" t="s">
        <v>331</v>
      </c>
      <c r="D96" s="271"/>
      <c r="E96" s="272">
        <v>102</v>
      </c>
      <c r="F96" s="272">
        <v>102</v>
      </c>
    </row>
    <row r="97" spans="1:6">
      <c r="A97" s="268" t="s">
        <v>157</v>
      </c>
      <c r="B97" s="269" t="s">
        <v>380</v>
      </c>
      <c r="C97" s="270" t="s">
        <v>331</v>
      </c>
      <c r="D97" s="271">
        <v>703</v>
      </c>
      <c r="E97" s="272">
        <v>102</v>
      </c>
      <c r="F97" s="272">
        <v>102</v>
      </c>
    </row>
    <row r="98" spans="1:6" ht="20.25" customHeight="1">
      <c r="A98" s="268" t="s">
        <v>332</v>
      </c>
      <c r="B98" s="269" t="s">
        <v>381</v>
      </c>
      <c r="C98" s="270" t="s">
        <v>323</v>
      </c>
      <c r="D98" s="271"/>
      <c r="E98" s="272">
        <v>15</v>
      </c>
      <c r="F98" s="272">
        <v>15</v>
      </c>
    </row>
    <row r="99" spans="1:6" ht="31.2">
      <c r="A99" s="268" t="s">
        <v>330</v>
      </c>
      <c r="B99" s="269" t="s">
        <v>381</v>
      </c>
      <c r="C99" s="270" t="s">
        <v>331</v>
      </c>
      <c r="D99" s="271"/>
      <c r="E99" s="272">
        <v>15</v>
      </c>
      <c r="F99" s="272">
        <v>15</v>
      </c>
    </row>
    <row r="100" spans="1:6">
      <c r="A100" s="268" t="s">
        <v>157</v>
      </c>
      <c r="B100" s="269" t="s">
        <v>381</v>
      </c>
      <c r="C100" s="270" t="s">
        <v>331</v>
      </c>
      <c r="D100" s="271">
        <v>703</v>
      </c>
      <c r="E100" s="272">
        <v>15</v>
      </c>
      <c r="F100" s="272">
        <v>15</v>
      </c>
    </row>
    <row r="101" spans="1:6">
      <c r="A101" s="268" t="s">
        <v>336</v>
      </c>
      <c r="B101" s="269" t="s">
        <v>383</v>
      </c>
      <c r="C101" s="270" t="s">
        <v>323</v>
      </c>
      <c r="D101" s="271"/>
      <c r="E101" s="272">
        <v>25634.7</v>
      </c>
      <c r="F101" s="272">
        <v>24579.8</v>
      </c>
    </row>
    <row r="102" spans="1:6" ht="63" customHeight="1">
      <c r="A102" s="268" t="s">
        <v>344</v>
      </c>
      <c r="B102" s="269" t="s">
        <v>383</v>
      </c>
      <c r="C102" s="270" t="s">
        <v>345</v>
      </c>
      <c r="D102" s="271"/>
      <c r="E102" s="272">
        <v>22870.3</v>
      </c>
      <c r="F102" s="272">
        <v>21202</v>
      </c>
    </row>
    <row r="103" spans="1:6">
      <c r="A103" s="268" t="s">
        <v>157</v>
      </c>
      <c r="B103" s="269" t="s">
        <v>383</v>
      </c>
      <c r="C103" s="270" t="s">
        <v>345</v>
      </c>
      <c r="D103" s="271">
        <v>703</v>
      </c>
      <c r="E103" s="272">
        <v>22870.3</v>
      </c>
      <c r="F103" s="272">
        <v>21202</v>
      </c>
    </row>
    <row r="104" spans="1:6" ht="31.2">
      <c r="A104" s="268" t="s">
        <v>330</v>
      </c>
      <c r="B104" s="269" t="s">
        <v>383</v>
      </c>
      <c r="C104" s="270" t="s">
        <v>331</v>
      </c>
      <c r="D104" s="271"/>
      <c r="E104" s="272">
        <v>2418.1</v>
      </c>
      <c r="F104" s="272">
        <v>3031.4</v>
      </c>
    </row>
    <row r="105" spans="1:6">
      <c r="A105" s="268" t="s">
        <v>157</v>
      </c>
      <c r="B105" s="269" t="s">
        <v>383</v>
      </c>
      <c r="C105" s="270" t="s">
        <v>331</v>
      </c>
      <c r="D105" s="271">
        <v>703</v>
      </c>
      <c r="E105" s="272">
        <v>2418.1</v>
      </c>
      <c r="F105" s="272">
        <v>3031.4</v>
      </c>
    </row>
    <row r="106" spans="1:6">
      <c r="A106" s="268" t="s">
        <v>340</v>
      </c>
      <c r="B106" s="269" t="s">
        <v>383</v>
      </c>
      <c r="C106" s="270" t="s">
        <v>341</v>
      </c>
      <c r="D106" s="271"/>
      <c r="E106" s="272">
        <v>346.3</v>
      </c>
      <c r="F106" s="272">
        <v>346.4</v>
      </c>
    </row>
    <row r="107" spans="1:6">
      <c r="A107" s="268" t="s">
        <v>157</v>
      </c>
      <c r="B107" s="269" t="s">
        <v>383</v>
      </c>
      <c r="C107" s="270" t="s">
        <v>341</v>
      </c>
      <c r="D107" s="271">
        <v>703</v>
      </c>
      <c r="E107" s="272">
        <v>346.3</v>
      </c>
      <c r="F107" s="272">
        <v>346.4</v>
      </c>
    </row>
    <row r="108" spans="1:6" ht="46.8">
      <c r="A108" s="268" t="s">
        <v>387</v>
      </c>
      <c r="B108" s="269" t="s">
        <v>388</v>
      </c>
      <c r="C108" s="270" t="s">
        <v>323</v>
      </c>
      <c r="D108" s="271"/>
      <c r="E108" s="272">
        <v>8618.7999999999993</v>
      </c>
      <c r="F108" s="272">
        <v>8150.4</v>
      </c>
    </row>
    <row r="109" spans="1:6" ht="31.2">
      <c r="A109" s="268" t="s">
        <v>389</v>
      </c>
      <c r="B109" s="269" t="s">
        <v>390</v>
      </c>
      <c r="C109" s="270" t="s">
        <v>323</v>
      </c>
      <c r="D109" s="271"/>
      <c r="E109" s="272">
        <v>7333.4</v>
      </c>
      <c r="F109" s="272">
        <v>6865.1</v>
      </c>
    </row>
    <row r="110" spans="1:6" ht="31.2">
      <c r="A110" s="268" t="s">
        <v>391</v>
      </c>
      <c r="B110" s="269" t="s">
        <v>392</v>
      </c>
      <c r="C110" s="270" t="s">
        <v>323</v>
      </c>
      <c r="D110" s="271"/>
      <c r="E110" s="272">
        <v>1962</v>
      </c>
      <c r="F110" s="272">
        <v>1877.1</v>
      </c>
    </row>
    <row r="111" spans="1:6" ht="63" customHeight="1">
      <c r="A111" s="268" t="s">
        <v>344</v>
      </c>
      <c r="B111" s="269" t="s">
        <v>392</v>
      </c>
      <c r="C111" s="270" t="s">
        <v>345</v>
      </c>
      <c r="D111" s="271"/>
      <c r="E111" s="272">
        <v>1702</v>
      </c>
      <c r="F111" s="272">
        <v>1581</v>
      </c>
    </row>
    <row r="112" spans="1:6">
      <c r="A112" s="268" t="s">
        <v>158</v>
      </c>
      <c r="B112" s="269" t="s">
        <v>392</v>
      </c>
      <c r="C112" s="270" t="s">
        <v>345</v>
      </c>
      <c r="D112" s="271">
        <v>709</v>
      </c>
      <c r="E112" s="272">
        <v>1702</v>
      </c>
      <c r="F112" s="272">
        <v>1581</v>
      </c>
    </row>
    <row r="113" spans="1:6" ht="31.2">
      <c r="A113" s="268" t="s">
        <v>330</v>
      </c>
      <c r="B113" s="269" t="s">
        <v>392</v>
      </c>
      <c r="C113" s="270" t="s">
        <v>331</v>
      </c>
      <c r="D113" s="271"/>
      <c r="E113" s="272">
        <v>256.2</v>
      </c>
      <c r="F113" s="272">
        <v>292.2</v>
      </c>
    </row>
    <row r="114" spans="1:6">
      <c r="A114" s="268" t="s">
        <v>158</v>
      </c>
      <c r="B114" s="269" t="s">
        <v>392</v>
      </c>
      <c r="C114" s="270" t="s">
        <v>331</v>
      </c>
      <c r="D114" s="271">
        <v>709</v>
      </c>
      <c r="E114" s="272">
        <v>256.2</v>
      </c>
      <c r="F114" s="272">
        <v>292.2</v>
      </c>
    </row>
    <row r="115" spans="1:6">
      <c r="A115" s="268" t="s">
        <v>340</v>
      </c>
      <c r="B115" s="269" t="s">
        <v>392</v>
      </c>
      <c r="C115" s="270" t="s">
        <v>341</v>
      </c>
      <c r="D115" s="271"/>
      <c r="E115" s="272">
        <v>3.8</v>
      </c>
      <c r="F115" s="272">
        <v>3.9</v>
      </c>
    </row>
    <row r="116" spans="1:6">
      <c r="A116" s="268" t="s">
        <v>158</v>
      </c>
      <c r="B116" s="269" t="s">
        <v>392</v>
      </c>
      <c r="C116" s="270" t="s">
        <v>341</v>
      </c>
      <c r="D116" s="271">
        <v>709</v>
      </c>
      <c r="E116" s="272">
        <v>3.8</v>
      </c>
      <c r="F116" s="272">
        <v>3.9</v>
      </c>
    </row>
    <row r="117" spans="1:6">
      <c r="A117" s="268" t="s">
        <v>336</v>
      </c>
      <c r="B117" s="269" t="s">
        <v>393</v>
      </c>
      <c r="C117" s="270" t="s">
        <v>323</v>
      </c>
      <c r="D117" s="271"/>
      <c r="E117" s="272">
        <v>5371.4</v>
      </c>
      <c r="F117" s="272">
        <v>4988</v>
      </c>
    </row>
    <row r="118" spans="1:6" ht="63" customHeight="1">
      <c r="A118" s="268" t="s">
        <v>344</v>
      </c>
      <c r="B118" s="269" t="s">
        <v>393</v>
      </c>
      <c r="C118" s="270" t="s">
        <v>345</v>
      </c>
      <c r="D118" s="271"/>
      <c r="E118" s="272">
        <v>5313.4</v>
      </c>
      <c r="F118" s="272">
        <v>4930</v>
      </c>
    </row>
    <row r="119" spans="1:6">
      <c r="A119" s="268" t="s">
        <v>158</v>
      </c>
      <c r="B119" s="269" t="s">
        <v>393</v>
      </c>
      <c r="C119" s="270" t="s">
        <v>345</v>
      </c>
      <c r="D119" s="271">
        <v>709</v>
      </c>
      <c r="E119" s="272">
        <v>5313.4</v>
      </c>
      <c r="F119" s="272">
        <v>4930</v>
      </c>
    </row>
    <row r="120" spans="1:6" ht="31.2">
      <c r="A120" s="268" t="s">
        <v>330</v>
      </c>
      <c r="B120" s="269" t="s">
        <v>393</v>
      </c>
      <c r="C120" s="270" t="s">
        <v>331</v>
      </c>
      <c r="D120" s="271"/>
      <c r="E120" s="272">
        <v>58</v>
      </c>
      <c r="F120" s="272">
        <v>58</v>
      </c>
    </row>
    <row r="121" spans="1:6">
      <c r="A121" s="268" t="s">
        <v>158</v>
      </c>
      <c r="B121" s="269" t="s">
        <v>393</v>
      </c>
      <c r="C121" s="270" t="s">
        <v>331</v>
      </c>
      <c r="D121" s="271">
        <v>709</v>
      </c>
      <c r="E121" s="272">
        <v>58</v>
      </c>
      <c r="F121" s="272">
        <v>58</v>
      </c>
    </row>
    <row r="122" spans="1:6" ht="31.2">
      <c r="A122" s="268" t="s">
        <v>395</v>
      </c>
      <c r="B122" s="269" t="s">
        <v>396</v>
      </c>
      <c r="C122" s="270" t="s">
        <v>323</v>
      </c>
      <c r="D122" s="271"/>
      <c r="E122" s="272">
        <v>10</v>
      </c>
      <c r="F122" s="272">
        <v>10</v>
      </c>
    </row>
    <row r="123" spans="1:6" ht="62.4">
      <c r="A123" s="268" t="s">
        <v>397</v>
      </c>
      <c r="B123" s="269" t="s">
        <v>398</v>
      </c>
      <c r="C123" s="270" t="s">
        <v>323</v>
      </c>
      <c r="D123" s="271"/>
      <c r="E123" s="272">
        <v>10</v>
      </c>
      <c r="F123" s="272">
        <v>10</v>
      </c>
    </row>
    <row r="124" spans="1:6" ht="31.2">
      <c r="A124" s="268" t="s">
        <v>330</v>
      </c>
      <c r="B124" s="269" t="s">
        <v>398</v>
      </c>
      <c r="C124" s="270" t="s">
        <v>331</v>
      </c>
      <c r="D124" s="271"/>
      <c r="E124" s="272">
        <v>10</v>
      </c>
      <c r="F124" s="272">
        <v>10</v>
      </c>
    </row>
    <row r="125" spans="1:6">
      <c r="A125" s="268" t="s">
        <v>158</v>
      </c>
      <c r="B125" s="269" t="s">
        <v>398</v>
      </c>
      <c r="C125" s="270" t="s">
        <v>331</v>
      </c>
      <c r="D125" s="271">
        <v>709</v>
      </c>
      <c r="E125" s="272">
        <v>10</v>
      </c>
      <c r="F125" s="272">
        <v>10</v>
      </c>
    </row>
    <row r="126" spans="1:6" ht="46.8">
      <c r="A126" s="268" t="s">
        <v>399</v>
      </c>
      <c r="B126" s="269" t="s">
        <v>400</v>
      </c>
      <c r="C126" s="270" t="s">
        <v>323</v>
      </c>
      <c r="D126" s="271"/>
      <c r="E126" s="272">
        <v>964</v>
      </c>
      <c r="F126" s="272">
        <v>964</v>
      </c>
    </row>
    <row r="127" spans="1:6" ht="62.4">
      <c r="A127" s="268" t="s">
        <v>401</v>
      </c>
      <c r="B127" s="269" t="s">
        <v>402</v>
      </c>
      <c r="C127" s="270" t="s">
        <v>323</v>
      </c>
      <c r="D127" s="271"/>
      <c r="E127" s="272">
        <v>964</v>
      </c>
      <c r="F127" s="272">
        <v>964</v>
      </c>
    </row>
    <row r="128" spans="1:6" ht="63" customHeight="1">
      <c r="A128" s="268" t="s">
        <v>344</v>
      </c>
      <c r="B128" s="269" t="s">
        <v>402</v>
      </c>
      <c r="C128" s="270" t="s">
        <v>345</v>
      </c>
      <c r="D128" s="271"/>
      <c r="E128" s="272">
        <v>100</v>
      </c>
      <c r="F128" s="272">
        <v>100</v>
      </c>
    </row>
    <row r="129" spans="1:6">
      <c r="A129" s="268" t="s">
        <v>158</v>
      </c>
      <c r="B129" s="269" t="s">
        <v>402</v>
      </c>
      <c r="C129" s="270" t="s">
        <v>345</v>
      </c>
      <c r="D129" s="271">
        <v>709</v>
      </c>
      <c r="E129" s="272">
        <v>100</v>
      </c>
      <c r="F129" s="272">
        <v>100</v>
      </c>
    </row>
    <row r="130" spans="1:6" ht="31.2">
      <c r="A130" s="268" t="s">
        <v>330</v>
      </c>
      <c r="B130" s="269" t="s">
        <v>402</v>
      </c>
      <c r="C130" s="270" t="s">
        <v>331</v>
      </c>
      <c r="D130" s="271"/>
      <c r="E130" s="272">
        <v>855</v>
      </c>
      <c r="F130" s="272">
        <v>855</v>
      </c>
    </row>
    <row r="131" spans="1:6">
      <c r="A131" s="268" t="s">
        <v>158</v>
      </c>
      <c r="B131" s="269" t="s">
        <v>402</v>
      </c>
      <c r="C131" s="270" t="s">
        <v>331</v>
      </c>
      <c r="D131" s="271">
        <v>709</v>
      </c>
      <c r="E131" s="272">
        <v>855</v>
      </c>
      <c r="F131" s="272">
        <v>855</v>
      </c>
    </row>
    <row r="132" spans="1:6">
      <c r="A132" s="268" t="s">
        <v>338</v>
      </c>
      <c r="B132" s="269" t="s">
        <v>402</v>
      </c>
      <c r="C132" s="270" t="s">
        <v>339</v>
      </c>
      <c r="D132" s="271"/>
      <c r="E132" s="272">
        <v>9</v>
      </c>
      <c r="F132" s="272">
        <v>9</v>
      </c>
    </row>
    <row r="133" spans="1:6">
      <c r="A133" s="268" t="s">
        <v>155</v>
      </c>
      <c r="B133" s="269" t="s">
        <v>402</v>
      </c>
      <c r="C133" s="270" t="s">
        <v>339</v>
      </c>
      <c r="D133" s="271">
        <v>702</v>
      </c>
      <c r="E133" s="272">
        <v>9</v>
      </c>
      <c r="F133" s="272">
        <v>9</v>
      </c>
    </row>
    <row r="134" spans="1:6" ht="31.2">
      <c r="A134" s="268" t="s">
        <v>404</v>
      </c>
      <c r="B134" s="269" t="s">
        <v>405</v>
      </c>
      <c r="C134" s="270" t="s">
        <v>323</v>
      </c>
      <c r="D134" s="271"/>
      <c r="E134" s="272">
        <v>311.39999999999998</v>
      </c>
      <c r="F134" s="272">
        <v>311.3</v>
      </c>
    </row>
    <row r="135" spans="1:6" ht="21" customHeight="1">
      <c r="A135" s="268" t="s">
        <v>332</v>
      </c>
      <c r="B135" s="269" t="s">
        <v>406</v>
      </c>
      <c r="C135" s="270" t="s">
        <v>323</v>
      </c>
      <c r="D135" s="271"/>
      <c r="E135" s="272">
        <v>122.5</v>
      </c>
      <c r="F135" s="272">
        <v>122.4</v>
      </c>
    </row>
    <row r="136" spans="1:6" ht="31.2">
      <c r="A136" s="268" t="s">
        <v>330</v>
      </c>
      <c r="B136" s="269" t="s">
        <v>406</v>
      </c>
      <c r="C136" s="270" t="s">
        <v>331</v>
      </c>
      <c r="D136" s="271"/>
      <c r="E136" s="272">
        <v>122.5</v>
      </c>
      <c r="F136" s="272">
        <v>122.4</v>
      </c>
    </row>
    <row r="137" spans="1:6">
      <c r="A137" s="268" t="s">
        <v>159</v>
      </c>
      <c r="B137" s="269" t="s">
        <v>406</v>
      </c>
      <c r="C137" s="270" t="s">
        <v>331</v>
      </c>
      <c r="D137" s="271">
        <v>707</v>
      </c>
      <c r="E137" s="272">
        <v>122.5</v>
      </c>
      <c r="F137" s="272">
        <v>122.4</v>
      </c>
    </row>
    <row r="138" spans="1:6" ht="78">
      <c r="A138" s="268" t="s">
        <v>407</v>
      </c>
      <c r="B138" s="269" t="s">
        <v>408</v>
      </c>
      <c r="C138" s="270" t="s">
        <v>323</v>
      </c>
      <c r="D138" s="271"/>
      <c r="E138" s="272">
        <v>188.9</v>
      </c>
      <c r="F138" s="272">
        <v>188.9</v>
      </c>
    </row>
    <row r="139" spans="1:6" ht="31.2">
      <c r="A139" s="268" t="s">
        <v>330</v>
      </c>
      <c r="B139" s="269" t="s">
        <v>408</v>
      </c>
      <c r="C139" s="270" t="s">
        <v>331</v>
      </c>
      <c r="D139" s="271"/>
      <c r="E139" s="272">
        <v>188.9</v>
      </c>
      <c r="F139" s="272">
        <v>188.9</v>
      </c>
    </row>
    <row r="140" spans="1:6">
      <c r="A140" s="268" t="s">
        <v>159</v>
      </c>
      <c r="B140" s="269" t="s">
        <v>408</v>
      </c>
      <c r="C140" s="270" t="s">
        <v>331</v>
      </c>
      <c r="D140" s="271">
        <v>707</v>
      </c>
      <c r="E140" s="272">
        <v>188.9</v>
      </c>
      <c r="F140" s="272">
        <v>188.9</v>
      </c>
    </row>
    <row r="141" spans="1:6" s="262" customFormat="1" ht="46.8">
      <c r="A141" s="263" t="s">
        <v>409</v>
      </c>
      <c r="B141" s="264" t="s">
        <v>410</v>
      </c>
      <c r="C141" s="265" t="s">
        <v>323</v>
      </c>
      <c r="D141" s="266"/>
      <c r="E141" s="267">
        <v>25409</v>
      </c>
      <c r="F141" s="267">
        <v>24247.5</v>
      </c>
    </row>
    <row r="142" spans="1:6" ht="46.8">
      <c r="A142" s="268" t="s">
        <v>411</v>
      </c>
      <c r="B142" s="269" t="s">
        <v>412</v>
      </c>
      <c r="C142" s="270" t="s">
        <v>323</v>
      </c>
      <c r="D142" s="271"/>
      <c r="E142" s="272">
        <v>24599.1</v>
      </c>
      <c r="F142" s="272">
        <v>23494.6</v>
      </c>
    </row>
    <row r="143" spans="1:6">
      <c r="A143" s="268" t="s">
        <v>413</v>
      </c>
      <c r="B143" s="269" t="s">
        <v>414</v>
      </c>
      <c r="C143" s="270" t="s">
        <v>323</v>
      </c>
      <c r="D143" s="271"/>
      <c r="E143" s="272">
        <v>1341.2</v>
      </c>
      <c r="F143" s="272">
        <v>1283.2</v>
      </c>
    </row>
    <row r="144" spans="1:6" ht="31.2">
      <c r="A144" s="268" t="s">
        <v>334</v>
      </c>
      <c r="B144" s="269" t="s">
        <v>415</v>
      </c>
      <c r="C144" s="270" t="s">
        <v>323</v>
      </c>
      <c r="D144" s="271"/>
      <c r="E144" s="272">
        <v>10</v>
      </c>
      <c r="F144" s="272">
        <v>10</v>
      </c>
    </row>
    <row r="145" spans="1:6" ht="31.2">
      <c r="A145" s="268" t="s">
        <v>330</v>
      </c>
      <c r="B145" s="269" t="s">
        <v>415</v>
      </c>
      <c r="C145" s="270" t="s">
        <v>331</v>
      </c>
      <c r="D145" s="271"/>
      <c r="E145" s="272">
        <v>10</v>
      </c>
      <c r="F145" s="272">
        <v>10</v>
      </c>
    </row>
    <row r="146" spans="1:6" ht="31.2">
      <c r="A146" s="268" t="s">
        <v>154</v>
      </c>
      <c r="B146" s="269" t="s">
        <v>415</v>
      </c>
      <c r="C146" s="270" t="s">
        <v>331</v>
      </c>
      <c r="D146" s="271">
        <v>705</v>
      </c>
      <c r="E146" s="272">
        <v>10</v>
      </c>
      <c r="F146" s="272">
        <v>10</v>
      </c>
    </row>
    <row r="147" spans="1:6">
      <c r="A147" s="268" t="s">
        <v>336</v>
      </c>
      <c r="B147" s="269" t="s">
        <v>416</v>
      </c>
      <c r="C147" s="270" t="s">
        <v>323</v>
      </c>
      <c r="D147" s="271"/>
      <c r="E147" s="272">
        <v>1331.2</v>
      </c>
      <c r="F147" s="272">
        <v>1273.2</v>
      </c>
    </row>
    <row r="148" spans="1:6" ht="63" customHeight="1">
      <c r="A148" s="268" t="s">
        <v>344</v>
      </c>
      <c r="B148" s="269" t="s">
        <v>416</v>
      </c>
      <c r="C148" s="270" t="s">
        <v>345</v>
      </c>
      <c r="D148" s="271"/>
      <c r="E148" s="272">
        <v>1128.4000000000001</v>
      </c>
      <c r="F148" s="272">
        <v>1043.4000000000001</v>
      </c>
    </row>
    <row r="149" spans="1:6">
      <c r="A149" s="268" t="s">
        <v>160</v>
      </c>
      <c r="B149" s="269" t="s">
        <v>416</v>
      </c>
      <c r="C149" s="270" t="s">
        <v>345</v>
      </c>
      <c r="D149" s="271">
        <v>801</v>
      </c>
      <c r="E149" s="272">
        <v>1128.4000000000001</v>
      </c>
      <c r="F149" s="272">
        <v>1043.4000000000001</v>
      </c>
    </row>
    <row r="150" spans="1:6" ht="31.2">
      <c r="A150" s="268" t="s">
        <v>330</v>
      </c>
      <c r="B150" s="269" t="s">
        <v>416</v>
      </c>
      <c r="C150" s="270" t="s">
        <v>331</v>
      </c>
      <c r="D150" s="271"/>
      <c r="E150" s="272">
        <v>195.4</v>
      </c>
      <c r="F150" s="272">
        <v>222.4</v>
      </c>
    </row>
    <row r="151" spans="1:6">
      <c r="A151" s="268" t="s">
        <v>160</v>
      </c>
      <c r="B151" s="269" t="s">
        <v>416</v>
      </c>
      <c r="C151" s="270" t="s">
        <v>331</v>
      </c>
      <c r="D151" s="271">
        <v>801</v>
      </c>
      <c r="E151" s="272">
        <v>195.4</v>
      </c>
      <c r="F151" s="272">
        <v>222.4</v>
      </c>
    </row>
    <row r="152" spans="1:6">
      <c r="A152" s="268" t="s">
        <v>340</v>
      </c>
      <c r="B152" s="269" t="s">
        <v>416</v>
      </c>
      <c r="C152" s="270" t="s">
        <v>341</v>
      </c>
      <c r="D152" s="271"/>
      <c r="E152" s="272">
        <v>7.4</v>
      </c>
      <c r="F152" s="272">
        <v>7.4</v>
      </c>
    </row>
    <row r="153" spans="1:6">
      <c r="A153" s="268" t="s">
        <v>160</v>
      </c>
      <c r="B153" s="269" t="s">
        <v>416</v>
      </c>
      <c r="C153" s="270" t="s">
        <v>341</v>
      </c>
      <c r="D153" s="271">
        <v>801</v>
      </c>
      <c r="E153" s="272">
        <v>7.4</v>
      </c>
      <c r="F153" s="272">
        <v>7.4</v>
      </c>
    </row>
    <row r="154" spans="1:6" ht="31.2">
      <c r="A154" s="268" t="s">
        <v>419</v>
      </c>
      <c r="B154" s="269" t="s">
        <v>420</v>
      </c>
      <c r="C154" s="270" t="s">
        <v>323</v>
      </c>
      <c r="D154" s="271"/>
      <c r="E154" s="272">
        <v>11437.6</v>
      </c>
      <c r="F154" s="272">
        <v>11001.6</v>
      </c>
    </row>
    <row r="155" spans="1:6" ht="31.2">
      <c r="A155" s="268" t="s">
        <v>334</v>
      </c>
      <c r="B155" s="269" t="s">
        <v>422</v>
      </c>
      <c r="C155" s="270" t="s">
        <v>323</v>
      </c>
      <c r="D155" s="271"/>
      <c r="E155" s="272">
        <v>10</v>
      </c>
      <c r="F155" s="272">
        <v>10</v>
      </c>
    </row>
    <row r="156" spans="1:6" ht="31.2">
      <c r="A156" s="268" t="s">
        <v>330</v>
      </c>
      <c r="B156" s="269" t="s">
        <v>422</v>
      </c>
      <c r="C156" s="270" t="s">
        <v>331</v>
      </c>
      <c r="D156" s="271"/>
      <c r="E156" s="272">
        <v>10</v>
      </c>
      <c r="F156" s="272">
        <v>10</v>
      </c>
    </row>
    <row r="157" spans="1:6" ht="31.2">
      <c r="A157" s="268" t="s">
        <v>154</v>
      </c>
      <c r="B157" s="269" t="s">
        <v>422</v>
      </c>
      <c r="C157" s="270" t="s">
        <v>331</v>
      </c>
      <c r="D157" s="271">
        <v>705</v>
      </c>
      <c r="E157" s="272">
        <v>10</v>
      </c>
      <c r="F157" s="272">
        <v>10</v>
      </c>
    </row>
    <row r="158" spans="1:6">
      <c r="A158" s="268" t="s">
        <v>336</v>
      </c>
      <c r="B158" s="269" t="s">
        <v>423</v>
      </c>
      <c r="C158" s="270" t="s">
        <v>323</v>
      </c>
      <c r="D158" s="271"/>
      <c r="E158" s="272">
        <v>11373.6</v>
      </c>
      <c r="F158" s="272">
        <v>10937.6</v>
      </c>
    </row>
    <row r="159" spans="1:6" ht="63" customHeight="1">
      <c r="A159" s="268" t="s">
        <v>344</v>
      </c>
      <c r="B159" s="269" t="s">
        <v>423</v>
      </c>
      <c r="C159" s="270" t="s">
        <v>345</v>
      </c>
      <c r="D159" s="271"/>
      <c r="E159" s="272">
        <v>9663.2000000000007</v>
      </c>
      <c r="F159" s="272">
        <v>8956.2000000000007</v>
      </c>
    </row>
    <row r="160" spans="1:6">
      <c r="A160" s="268" t="s">
        <v>160</v>
      </c>
      <c r="B160" s="269" t="s">
        <v>423</v>
      </c>
      <c r="C160" s="270" t="s">
        <v>345</v>
      </c>
      <c r="D160" s="271">
        <v>801</v>
      </c>
      <c r="E160" s="272">
        <v>9663.2000000000007</v>
      </c>
      <c r="F160" s="272">
        <v>8956.2000000000007</v>
      </c>
    </row>
    <row r="161" spans="1:6" ht="31.2">
      <c r="A161" s="268" t="s">
        <v>330</v>
      </c>
      <c r="B161" s="269" t="s">
        <v>423</v>
      </c>
      <c r="C161" s="270" t="s">
        <v>331</v>
      </c>
      <c r="D161" s="271"/>
      <c r="E161" s="272">
        <v>1697.3</v>
      </c>
      <c r="F161" s="272">
        <v>1968.3</v>
      </c>
    </row>
    <row r="162" spans="1:6">
      <c r="A162" s="268" t="s">
        <v>160</v>
      </c>
      <c r="B162" s="269" t="s">
        <v>423</v>
      </c>
      <c r="C162" s="270" t="s">
        <v>331</v>
      </c>
      <c r="D162" s="271">
        <v>801</v>
      </c>
      <c r="E162" s="272">
        <v>1697.3</v>
      </c>
      <c r="F162" s="272">
        <v>1968.3</v>
      </c>
    </row>
    <row r="163" spans="1:6">
      <c r="A163" s="268" t="s">
        <v>340</v>
      </c>
      <c r="B163" s="269" t="s">
        <v>423</v>
      </c>
      <c r="C163" s="270" t="s">
        <v>341</v>
      </c>
      <c r="D163" s="271"/>
      <c r="E163" s="272">
        <v>13.1</v>
      </c>
      <c r="F163" s="272">
        <v>13.1</v>
      </c>
    </row>
    <row r="164" spans="1:6">
      <c r="A164" s="268" t="s">
        <v>160</v>
      </c>
      <c r="B164" s="269" t="s">
        <v>423</v>
      </c>
      <c r="C164" s="270" t="s">
        <v>341</v>
      </c>
      <c r="D164" s="271">
        <v>801</v>
      </c>
      <c r="E164" s="272">
        <v>13.1</v>
      </c>
      <c r="F164" s="272">
        <v>13.1</v>
      </c>
    </row>
    <row r="165" spans="1:6" ht="62.4">
      <c r="A165" s="268" t="s">
        <v>427</v>
      </c>
      <c r="B165" s="269" t="s">
        <v>428</v>
      </c>
      <c r="C165" s="270" t="s">
        <v>323</v>
      </c>
      <c r="D165" s="271"/>
      <c r="E165" s="272">
        <v>54</v>
      </c>
      <c r="F165" s="272">
        <v>54</v>
      </c>
    </row>
    <row r="166" spans="1:6" ht="31.2">
      <c r="A166" s="268" t="s">
        <v>330</v>
      </c>
      <c r="B166" s="269" t="s">
        <v>428</v>
      </c>
      <c r="C166" s="270" t="s">
        <v>331</v>
      </c>
      <c r="D166" s="271"/>
      <c r="E166" s="272">
        <v>54</v>
      </c>
      <c r="F166" s="272">
        <v>54</v>
      </c>
    </row>
    <row r="167" spans="1:6">
      <c r="A167" s="268" t="s">
        <v>160</v>
      </c>
      <c r="B167" s="269" t="s">
        <v>428</v>
      </c>
      <c r="C167" s="270" t="s">
        <v>331</v>
      </c>
      <c r="D167" s="271">
        <v>801</v>
      </c>
      <c r="E167" s="272">
        <v>54</v>
      </c>
      <c r="F167" s="272">
        <v>54</v>
      </c>
    </row>
    <row r="168" spans="1:6" ht="31.2">
      <c r="A168" s="268" t="s">
        <v>432</v>
      </c>
      <c r="B168" s="269" t="s">
        <v>433</v>
      </c>
      <c r="C168" s="270" t="s">
        <v>323</v>
      </c>
      <c r="D168" s="271"/>
      <c r="E168" s="272">
        <v>6752.3</v>
      </c>
      <c r="F168" s="272">
        <v>6456.3</v>
      </c>
    </row>
    <row r="169" spans="1:6" ht="46.8">
      <c r="A169" s="268" t="s">
        <v>434</v>
      </c>
      <c r="B169" s="269" t="s">
        <v>435</v>
      </c>
      <c r="C169" s="270" t="s">
        <v>323</v>
      </c>
      <c r="D169" s="271"/>
      <c r="E169" s="272">
        <v>222</v>
      </c>
      <c r="F169" s="272">
        <v>222</v>
      </c>
    </row>
    <row r="170" spans="1:6" ht="31.2">
      <c r="A170" s="268" t="s">
        <v>330</v>
      </c>
      <c r="B170" s="269" t="s">
        <v>435</v>
      </c>
      <c r="C170" s="270" t="s">
        <v>331</v>
      </c>
      <c r="D170" s="271"/>
      <c r="E170" s="272">
        <v>222</v>
      </c>
      <c r="F170" s="272">
        <v>222</v>
      </c>
    </row>
    <row r="171" spans="1:6">
      <c r="A171" s="268" t="s">
        <v>160</v>
      </c>
      <c r="B171" s="269" t="s">
        <v>435</v>
      </c>
      <c r="C171" s="270" t="s">
        <v>331</v>
      </c>
      <c r="D171" s="271">
        <v>801</v>
      </c>
      <c r="E171" s="272">
        <v>222</v>
      </c>
      <c r="F171" s="272">
        <v>222</v>
      </c>
    </row>
    <row r="172" spans="1:6" ht="31.2">
      <c r="A172" s="268" t="s">
        <v>334</v>
      </c>
      <c r="B172" s="269" t="s">
        <v>436</v>
      </c>
      <c r="C172" s="270" t="s">
        <v>323</v>
      </c>
      <c r="D172" s="271"/>
      <c r="E172" s="272">
        <v>10</v>
      </c>
      <c r="F172" s="272">
        <v>10</v>
      </c>
    </row>
    <row r="173" spans="1:6" ht="31.2">
      <c r="A173" s="268" t="s">
        <v>330</v>
      </c>
      <c r="B173" s="269" t="s">
        <v>436</v>
      </c>
      <c r="C173" s="270" t="s">
        <v>331</v>
      </c>
      <c r="D173" s="271"/>
      <c r="E173" s="272">
        <v>10</v>
      </c>
      <c r="F173" s="272">
        <v>10</v>
      </c>
    </row>
    <row r="174" spans="1:6" ht="31.2">
      <c r="A174" s="268" t="s">
        <v>154</v>
      </c>
      <c r="B174" s="269" t="s">
        <v>436</v>
      </c>
      <c r="C174" s="270" t="s">
        <v>331</v>
      </c>
      <c r="D174" s="271">
        <v>705</v>
      </c>
      <c r="E174" s="272">
        <v>10</v>
      </c>
      <c r="F174" s="272">
        <v>10</v>
      </c>
    </row>
    <row r="175" spans="1:6">
      <c r="A175" s="268" t="s">
        <v>336</v>
      </c>
      <c r="B175" s="269" t="s">
        <v>437</v>
      </c>
      <c r="C175" s="270" t="s">
        <v>323</v>
      </c>
      <c r="D175" s="271"/>
      <c r="E175" s="272">
        <v>6520.3</v>
      </c>
      <c r="F175" s="272">
        <v>6224.3</v>
      </c>
    </row>
    <row r="176" spans="1:6" ht="63" customHeight="1">
      <c r="A176" s="268" t="s">
        <v>344</v>
      </c>
      <c r="B176" s="269" t="s">
        <v>437</v>
      </c>
      <c r="C176" s="270" t="s">
        <v>345</v>
      </c>
      <c r="D176" s="271"/>
      <c r="E176" s="272">
        <v>5737.2</v>
      </c>
      <c r="F176" s="272">
        <v>5315.2</v>
      </c>
    </row>
    <row r="177" spans="1:6">
      <c r="A177" s="268" t="s">
        <v>160</v>
      </c>
      <c r="B177" s="269" t="s">
        <v>437</v>
      </c>
      <c r="C177" s="270" t="s">
        <v>345</v>
      </c>
      <c r="D177" s="271">
        <v>801</v>
      </c>
      <c r="E177" s="272">
        <v>5737.2</v>
      </c>
      <c r="F177" s="272">
        <v>5315.2</v>
      </c>
    </row>
    <row r="178" spans="1:6" ht="31.2">
      <c r="A178" s="268" t="s">
        <v>330</v>
      </c>
      <c r="B178" s="269" t="s">
        <v>437</v>
      </c>
      <c r="C178" s="270" t="s">
        <v>331</v>
      </c>
      <c r="D178" s="271"/>
      <c r="E178" s="272">
        <v>763.3</v>
      </c>
      <c r="F178" s="272">
        <v>889.3</v>
      </c>
    </row>
    <row r="179" spans="1:6">
      <c r="A179" s="268" t="s">
        <v>160</v>
      </c>
      <c r="B179" s="269" t="s">
        <v>437</v>
      </c>
      <c r="C179" s="270" t="s">
        <v>331</v>
      </c>
      <c r="D179" s="271">
        <v>801</v>
      </c>
      <c r="E179" s="272">
        <v>763.3</v>
      </c>
      <c r="F179" s="272">
        <v>889.3</v>
      </c>
    </row>
    <row r="180" spans="1:6">
      <c r="A180" s="268" t="s">
        <v>340</v>
      </c>
      <c r="B180" s="269" t="s">
        <v>437</v>
      </c>
      <c r="C180" s="270" t="s">
        <v>341</v>
      </c>
      <c r="D180" s="271"/>
      <c r="E180" s="272">
        <v>19.8</v>
      </c>
      <c r="F180" s="272">
        <v>19.8</v>
      </c>
    </row>
    <row r="181" spans="1:6">
      <c r="A181" s="268" t="s">
        <v>160</v>
      </c>
      <c r="B181" s="269" t="s">
        <v>437</v>
      </c>
      <c r="C181" s="270" t="s">
        <v>341</v>
      </c>
      <c r="D181" s="271">
        <v>801</v>
      </c>
      <c r="E181" s="272">
        <v>19.8</v>
      </c>
      <c r="F181" s="272">
        <v>19.8</v>
      </c>
    </row>
    <row r="182" spans="1:6" ht="31.2">
      <c r="A182" s="268" t="s">
        <v>440</v>
      </c>
      <c r="B182" s="269" t="s">
        <v>441</v>
      </c>
      <c r="C182" s="270" t="s">
        <v>323</v>
      </c>
      <c r="D182" s="271"/>
      <c r="E182" s="272">
        <v>5068</v>
      </c>
      <c r="F182" s="272">
        <v>4753.5</v>
      </c>
    </row>
    <row r="183" spans="1:6">
      <c r="A183" s="268" t="s">
        <v>442</v>
      </c>
      <c r="B183" s="269" t="s">
        <v>443</v>
      </c>
      <c r="C183" s="270" t="s">
        <v>323</v>
      </c>
      <c r="D183" s="271"/>
      <c r="E183" s="272">
        <v>14.4</v>
      </c>
      <c r="F183" s="272">
        <v>14.4</v>
      </c>
    </row>
    <row r="184" spans="1:6">
      <c r="A184" s="268" t="s">
        <v>338</v>
      </c>
      <c r="B184" s="269" t="s">
        <v>443</v>
      </c>
      <c r="C184" s="270" t="s">
        <v>339</v>
      </c>
      <c r="D184" s="271"/>
      <c r="E184" s="272">
        <v>14.4</v>
      </c>
      <c r="F184" s="272">
        <v>14.4</v>
      </c>
    </row>
    <row r="185" spans="1:6">
      <c r="A185" s="268" t="s">
        <v>157</v>
      </c>
      <c r="B185" s="269" t="s">
        <v>443</v>
      </c>
      <c r="C185" s="270" t="s">
        <v>339</v>
      </c>
      <c r="D185" s="271">
        <v>703</v>
      </c>
      <c r="E185" s="272">
        <v>14.4</v>
      </c>
      <c r="F185" s="272">
        <v>14.4</v>
      </c>
    </row>
    <row r="186" spans="1:6" ht="31.2">
      <c r="A186" s="268" t="s">
        <v>334</v>
      </c>
      <c r="B186" s="269" t="s">
        <v>444</v>
      </c>
      <c r="C186" s="270" t="s">
        <v>323</v>
      </c>
      <c r="D186" s="271"/>
      <c r="E186" s="272">
        <v>16</v>
      </c>
      <c r="F186" s="272">
        <v>16</v>
      </c>
    </row>
    <row r="187" spans="1:6" ht="31.2">
      <c r="A187" s="268" t="s">
        <v>330</v>
      </c>
      <c r="B187" s="269" t="s">
        <v>444</v>
      </c>
      <c r="C187" s="270" t="s">
        <v>331</v>
      </c>
      <c r="D187" s="271"/>
      <c r="E187" s="272">
        <v>16</v>
      </c>
      <c r="F187" s="272">
        <v>16</v>
      </c>
    </row>
    <row r="188" spans="1:6" ht="31.2">
      <c r="A188" s="268" t="s">
        <v>154</v>
      </c>
      <c r="B188" s="269" t="s">
        <v>444</v>
      </c>
      <c r="C188" s="270" t="s">
        <v>331</v>
      </c>
      <c r="D188" s="271">
        <v>705</v>
      </c>
      <c r="E188" s="272">
        <v>16</v>
      </c>
      <c r="F188" s="272">
        <v>16</v>
      </c>
    </row>
    <row r="189" spans="1:6">
      <c r="A189" s="268" t="s">
        <v>336</v>
      </c>
      <c r="B189" s="269" t="s">
        <v>445</v>
      </c>
      <c r="C189" s="270" t="s">
        <v>323</v>
      </c>
      <c r="D189" s="271"/>
      <c r="E189" s="272">
        <v>5037.6000000000004</v>
      </c>
      <c r="F189" s="272">
        <v>4723.1000000000004</v>
      </c>
    </row>
    <row r="190" spans="1:6" ht="63" customHeight="1">
      <c r="A190" s="268" t="s">
        <v>344</v>
      </c>
      <c r="B190" s="269" t="s">
        <v>445</v>
      </c>
      <c r="C190" s="270" t="s">
        <v>345</v>
      </c>
      <c r="D190" s="271"/>
      <c r="E190" s="272">
        <v>4679.3999999999996</v>
      </c>
      <c r="F190" s="272">
        <v>4332.8999999999996</v>
      </c>
    </row>
    <row r="191" spans="1:6">
      <c r="A191" s="268" t="s">
        <v>157</v>
      </c>
      <c r="B191" s="269" t="s">
        <v>445</v>
      </c>
      <c r="C191" s="270" t="s">
        <v>345</v>
      </c>
      <c r="D191" s="271">
        <v>703</v>
      </c>
      <c r="E191" s="272">
        <v>4679.3999999999996</v>
      </c>
      <c r="F191" s="272">
        <v>4332.8999999999996</v>
      </c>
    </row>
    <row r="192" spans="1:6" ht="31.2">
      <c r="A192" s="268" t="s">
        <v>330</v>
      </c>
      <c r="B192" s="269" t="s">
        <v>445</v>
      </c>
      <c r="C192" s="270" t="s">
        <v>331</v>
      </c>
      <c r="D192" s="271"/>
      <c r="E192" s="272">
        <v>358.2</v>
      </c>
      <c r="F192" s="272">
        <v>390.2</v>
      </c>
    </row>
    <row r="193" spans="1:6">
      <c r="A193" s="268" t="s">
        <v>157</v>
      </c>
      <c r="B193" s="269" t="s">
        <v>445</v>
      </c>
      <c r="C193" s="270" t="s">
        <v>331</v>
      </c>
      <c r="D193" s="271">
        <v>703</v>
      </c>
      <c r="E193" s="272">
        <v>358.2</v>
      </c>
      <c r="F193" s="272">
        <v>390.2</v>
      </c>
    </row>
    <row r="194" spans="1:6" ht="46.8">
      <c r="A194" s="268" t="s">
        <v>448</v>
      </c>
      <c r="B194" s="269" t="s">
        <v>449</v>
      </c>
      <c r="C194" s="270" t="s">
        <v>323</v>
      </c>
      <c r="D194" s="271"/>
      <c r="E194" s="272">
        <v>809.9</v>
      </c>
      <c r="F194" s="272">
        <v>752.9</v>
      </c>
    </row>
    <row r="195" spans="1:6" ht="31.2">
      <c r="A195" s="268" t="s">
        <v>450</v>
      </c>
      <c r="B195" s="269" t="s">
        <v>451</v>
      </c>
      <c r="C195" s="270" t="s">
        <v>323</v>
      </c>
      <c r="D195" s="271"/>
      <c r="E195" s="272">
        <v>809.9</v>
      </c>
      <c r="F195" s="272">
        <v>752.9</v>
      </c>
    </row>
    <row r="196" spans="1:6">
      <c r="A196" s="268" t="s">
        <v>452</v>
      </c>
      <c r="B196" s="269" t="s">
        <v>453</v>
      </c>
      <c r="C196" s="270" t="s">
        <v>323</v>
      </c>
      <c r="D196" s="271"/>
      <c r="E196" s="272">
        <v>809.9</v>
      </c>
      <c r="F196" s="272">
        <v>752.9</v>
      </c>
    </row>
    <row r="197" spans="1:6" ht="63" customHeight="1">
      <c r="A197" s="268" t="s">
        <v>344</v>
      </c>
      <c r="B197" s="269" t="s">
        <v>453</v>
      </c>
      <c r="C197" s="270" t="s">
        <v>345</v>
      </c>
      <c r="D197" s="271"/>
      <c r="E197" s="272">
        <v>807</v>
      </c>
      <c r="F197" s="272">
        <v>750</v>
      </c>
    </row>
    <row r="198" spans="1:6">
      <c r="A198" s="268" t="s">
        <v>161</v>
      </c>
      <c r="B198" s="269" t="s">
        <v>453</v>
      </c>
      <c r="C198" s="270" t="s">
        <v>345</v>
      </c>
      <c r="D198" s="271">
        <v>804</v>
      </c>
      <c r="E198" s="272">
        <v>807</v>
      </c>
      <c r="F198" s="272">
        <v>750</v>
      </c>
    </row>
    <row r="199" spans="1:6" ht="31.2">
      <c r="A199" s="268" t="s">
        <v>330</v>
      </c>
      <c r="B199" s="269" t="s">
        <v>453</v>
      </c>
      <c r="C199" s="270" t="s">
        <v>331</v>
      </c>
      <c r="D199" s="271"/>
      <c r="E199" s="272">
        <v>2.9</v>
      </c>
      <c r="F199" s="272">
        <v>2.9</v>
      </c>
    </row>
    <row r="200" spans="1:6">
      <c r="A200" s="268" t="s">
        <v>161</v>
      </c>
      <c r="B200" s="269" t="s">
        <v>453</v>
      </c>
      <c r="C200" s="270" t="s">
        <v>331</v>
      </c>
      <c r="D200" s="271">
        <v>804</v>
      </c>
      <c r="E200" s="272">
        <v>2.9</v>
      </c>
      <c r="F200" s="272">
        <v>2.9</v>
      </c>
    </row>
    <row r="201" spans="1:6" s="262" customFormat="1" ht="62.4">
      <c r="A201" s="263" t="s">
        <v>455</v>
      </c>
      <c r="B201" s="264" t="s">
        <v>456</v>
      </c>
      <c r="C201" s="265" t="s">
        <v>323</v>
      </c>
      <c r="D201" s="266"/>
      <c r="E201" s="267">
        <v>25710.3</v>
      </c>
      <c r="F201" s="267">
        <v>25504.9</v>
      </c>
    </row>
    <row r="202" spans="1:6" ht="46.8">
      <c r="A202" s="268" t="s">
        <v>457</v>
      </c>
      <c r="B202" s="269" t="s">
        <v>458</v>
      </c>
      <c r="C202" s="270" t="s">
        <v>323</v>
      </c>
      <c r="D202" s="271"/>
      <c r="E202" s="272">
        <v>9984.5</v>
      </c>
      <c r="F202" s="272">
        <v>9984.6</v>
      </c>
    </row>
    <row r="203" spans="1:6" ht="46.8">
      <c r="A203" s="268" t="s">
        <v>459</v>
      </c>
      <c r="B203" s="269" t="s">
        <v>460</v>
      </c>
      <c r="C203" s="270" t="s">
        <v>323</v>
      </c>
      <c r="D203" s="271"/>
      <c r="E203" s="272">
        <v>9870</v>
      </c>
      <c r="F203" s="272">
        <v>9870</v>
      </c>
    </row>
    <row r="204" spans="1:6" ht="31.2">
      <c r="A204" s="268" t="s">
        <v>461</v>
      </c>
      <c r="B204" s="269" t="s">
        <v>462</v>
      </c>
      <c r="C204" s="270" t="s">
        <v>323</v>
      </c>
      <c r="D204" s="271"/>
      <c r="E204" s="272">
        <v>9870</v>
      </c>
      <c r="F204" s="272">
        <v>9870</v>
      </c>
    </row>
    <row r="205" spans="1:6" ht="31.2">
      <c r="A205" s="268" t="s">
        <v>463</v>
      </c>
      <c r="B205" s="269" t="s">
        <v>462</v>
      </c>
      <c r="C205" s="270" t="s">
        <v>464</v>
      </c>
      <c r="D205" s="271"/>
      <c r="E205" s="272">
        <v>9870</v>
      </c>
      <c r="F205" s="272">
        <v>9870</v>
      </c>
    </row>
    <row r="206" spans="1:6">
      <c r="A206" s="268" t="s">
        <v>155</v>
      </c>
      <c r="B206" s="269" t="s">
        <v>462</v>
      </c>
      <c r="C206" s="270" t="s">
        <v>464</v>
      </c>
      <c r="D206" s="271">
        <v>702</v>
      </c>
      <c r="E206" s="272">
        <v>9870</v>
      </c>
      <c r="F206" s="272">
        <v>9870</v>
      </c>
    </row>
    <row r="207" spans="1:6" ht="62.4">
      <c r="A207" s="268" t="s">
        <v>465</v>
      </c>
      <c r="B207" s="269" t="s">
        <v>466</v>
      </c>
      <c r="C207" s="270" t="s">
        <v>323</v>
      </c>
      <c r="D207" s="271"/>
      <c r="E207" s="272">
        <v>114.5</v>
      </c>
      <c r="F207" s="272">
        <v>114.6</v>
      </c>
    </row>
    <row r="208" spans="1:6" ht="31.2">
      <c r="A208" s="268" t="s">
        <v>467</v>
      </c>
      <c r="B208" s="269" t="s">
        <v>468</v>
      </c>
      <c r="C208" s="270" t="s">
        <v>323</v>
      </c>
      <c r="D208" s="271"/>
      <c r="E208" s="272">
        <v>114.5</v>
      </c>
      <c r="F208" s="272">
        <v>114.6</v>
      </c>
    </row>
    <row r="209" spans="1:6" ht="31.2">
      <c r="A209" s="268" t="s">
        <v>330</v>
      </c>
      <c r="B209" s="269" t="s">
        <v>468</v>
      </c>
      <c r="C209" s="270" t="s">
        <v>331</v>
      </c>
      <c r="D209" s="271"/>
      <c r="E209" s="272">
        <v>4.2</v>
      </c>
      <c r="F209" s="272">
        <v>4.2</v>
      </c>
    </row>
    <row r="210" spans="1:6">
      <c r="A210" s="268" t="s">
        <v>162</v>
      </c>
      <c r="B210" s="269" t="s">
        <v>468</v>
      </c>
      <c r="C210" s="270" t="s">
        <v>331</v>
      </c>
      <c r="D210" s="271">
        <v>113</v>
      </c>
      <c r="E210" s="272">
        <v>4.2</v>
      </c>
      <c r="F210" s="272">
        <v>4.2</v>
      </c>
    </row>
    <row r="211" spans="1:6">
      <c r="A211" s="268" t="s">
        <v>340</v>
      </c>
      <c r="B211" s="269" t="s">
        <v>468</v>
      </c>
      <c r="C211" s="270" t="s">
        <v>341</v>
      </c>
      <c r="D211" s="271"/>
      <c r="E211" s="272">
        <v>110.3</v>
      </c>
      <c r="F211" s="272">
        <v>110.4</v>
      </c>
    </row>
    <row r="212" spans="1:6">
      <c r="A212" s="268" t="s">
        <v>162</v>
      </c>
      <c r="B212" s="269" t="s">
        <v>468</v>
      </c>
      <c r="C212" s="270" t="s">
        <v>341</v>
      </c>
      <c r="D212" s="271">
        <v>113</v>
      </c>
      <c r="E212" s="272">
        <v>110.3</v>
      </c>
      <c r="F212" s="272">
        <v>110.4</v>
      </c>
    </row>
    <row r="213" spans="1:6" ht="46.8">
      <c r="A213" s="268" t="s">
        <v>469</v>
      </c>
      <c r="B213" s="269" t="s">
        <v>470</v>
      </c>
      <c r="C213" s="270" t="s">
        <v>323</v>
      </c>
      <c r="D213" s="271"/>
      <c r="E213" s="272">
        <v>705</v>
      </c>
      <c r="F213" s="272">
        <v>705</v>
      </c>
    </row>
    <row r="214" spans="1:6" ht="31.2">
      <c r="A214" s="268" t="s">
        <v>475</v>
      </c>
      <c r="B214" s="269" t="s">
        <v>476</v>
      </c>
      <c r="C214" s="270" t="s">
        <v>323</v>
      </c>
      <c r="D214" s="271"/>
      <c r="E214" s="272">
        <v>705</v>
      </c>
      <c r="F214" s="272">
        <v>705</v>
      </c>
    </row>
    <row r="215" spans="1:6" ht="62.4">
      <c r="A215" s="268" t="s">
        <v>477</v>
      </c>
      <c r="B215" s="269" t="s">
        <v>478</v>
      </c>
      <c r="C215" s="270" t="s">
        <v>323</v>
      </c>
      <c r="D215" s="271"/>
      <c r="E215" s="272">
        <v>705</v>
      </c>
      <c r="F215" s="272">
        <v>705</v>
      </c>
    </row>
    <row r="216" spans="1:6" ht="31.2">
      <c r="A216" s="268" t="s">
        <v>330</v>
      </c>
      <c r="B216" s="269" t="s">
        <v>478</v>
      </c>
      <c r="C216" s="270" t="s">
        <v>331</v>
      </c>
      <c r="D216" s="271"/>
      <c r="E216" s="272">
        <v>705</v>
      </c>
      <c r="F216" s="272">
        <v>705</v>
      </c>
    </row>
    <row r="217" spans="1:6">
      <c r="A217" s="268" t="s">
        <v>164</v>
      </c>
      <c r="B217" s="269" t="s">
        <v>478</v>
      </c>
      <c r="C217" s="270" t="s">
        <v>331</v>
      </c>
      <c r="D217" s="271">
        <v>405</v>
      </c>
      <c r="E217" s="272">
        <v>705</v>
      </c>
      <c r="F217" s="272">
        <v>705</v>
      </c>
    </row>
    <row r="218" spans="1:6" ht="62.4">
      <c r="A218" s="268" t="s">
        <v>479</v>
      </c>
      <c r="B218" s="269" t="s">
        <v>480</v>
      </c>
      <c r="C218" s="270" t="s">
        <v>323</v>
      </c>
      <c r="D218" s="271"/>
      <c r="E218" s="272">
        <v>396.8</v>
      </c>
      <c r="F218" s="272">
        <v>327.10000000000002</v>
      </c>
    </row>
    <row r="219" spans="1:6" ht="46.8">
      <c r="A219" s="268" t="s">
        <v>481</v>
      </c>
      <c r="B219" s="269" t="s">
        <v>482</v>
      </c>
      <c r="C219" s="270" t="s">
        <v>323</v>
      </c>
      <c r="D219" s="271"/>
      <c r="E219" s="272">
        <v>394.4</v>
      </c>
      <c r="F219" s="272">
        <v>324.7</v>
      </c>
    </row>
    <row r="220" spans="1:6" ht="62.4">
      <c r="A220" s="268" t="s">
        <v>397</v>
      </c>
      <c r="B220" s="269" t="s">
        <v>483</v>
      </c>
      <c r="C220" s="270" t="s">
        <v>323</v>
      </c>
      <c r="D220" s="271"/>
      <c r="E220" s="272">
        <v>394.4</v>
      </c>
      <c r="F220" s="272">
        <v>324.7</v>
      </c>
    </row>
    <row r="221" spans="1:6" ht="31.2">
      <c r="A221" s="268" t="s">
        <v>330</v>
      </c>
      <c r="B221" s="269" t="s">
        <v>483</v>
      </c>
      <c r="C221" s="270" t="s">
        <v>331</v>
      </c>
      <c r="D221" s="271"/>
      <c r="E221" s="272">
        <v>394.4</v>
      </c>
      <c r="F221" s="272">
        <v>324.7</v>
      </c>
    </row>
    <row r="222" spans="1:6">
      <c r="A222" s="268" t="s">
        <v>153</v>
      </c>
      <c r="B222" s="269" t="s">
        <v>483</v>
      </c>
      <c r="C222" s="270" t="s">
        <v>331</v>
      </c>
      <c r="D222" s="271">
        <v>701</v>
      </c>
      <c r="E222" s="272">
        <v>2.8</v>
      </c>
      <c r="F222" s="272">
        <v>60.7</v>
      </c>
    </row>
    <row r="223" spans="1:6">
      <c r="A223" s="268" t="s">
        <v>155</v>
      </c>
      <c r="B223" s="269" t="s">
        <v>483</v>
      </c>
      <c r="C223" s="270" t="s">
        <v>331</v>
      </c>
      <c r="D223" s="271">
        <v>702</v>
      </c>
      <c r="E223" s="272">
        <v>284.60000000000002</v>
      </c>
      <c r="F223" s="272">
        <v>30</v>
      </c>
    </row>
    <row r="224" spans="1:6">
      <c r="A224" s="268" t="s">
        <v>157</v>
      </c>
      <c r="B224" s="269" t="s">
        <v>483</v>
      </c>
      <c r="C224" s="270" t="s">
        <v>331</v>
      </c>
      <c r="D224" s="271">
        <v>703</v>
      </c>
      <c r="E224" s="272">
        <v>0</v>
      </c>
      <c r="F224" s="272">
        <v>49</v>
      </c>
    </row>
    <row r="225" spans="1:6">
      <c r="A225" s="268" t="s">
        <v>160</v>
      </c>
      <c r="B225" s="269" t="s">
        <v>483</v>
      </c>
      <c r="C225" s="270" t="s">
        <v>331</v>
      </c>
      <c r="D225" s="271">
        <v>801</v>
      </c>
      <c r="E225" s="272">
        <v>107</v>
      </c>
      <c r="F225" s="272">
        <v>185</v>
      </c>
    </row>
    <row r="226" spans="1:6" ht="62.4">
      <c r="A226" s="268" t="s">
        <v>484</v>
      </c>
      <c r="B226" s="269" t="s">
        <v>485</v>
      </c>
      <c r="C226" s="270" t="s">
        <v>323</v>
      </c>
      <c r="D226" s="271"/>
      <c r="E226" s="272">
        <v>2.4</v>
      </c>
      <c r="F226" s="272">
        <v>2.4</v>
      </c>
    </row>
    <row r="227" spans="1:6" ht="62.4">
      <c r="A227" s="268" t="s">
        <v>397</v>
      </c>
      <c r="B227" s="269" t="s">
        <v>486</v>
      </c>
      <c r="C227" s="270" t="s">
        <v>323</v>
      </c>
      <c r="D227" s="271"/>
      <c r="E227" s="272">
        <v>2.4</v>
      </c>
      <c r="F227" s="272">
        <v>2.4</v>
      </c>
    </row>
    <row r="228" spans="1:6" ht="31.2">
      <c r="A228" s="268" t="s">
        <v>330</v>
      </c>
      <c r="B228" s="269" t="s">
        <v>486</v>
      </c>
      <c r="C228" s="270" t="s">
        <v>331</v>
      </c>
      <c r="D228" s="271"/>
      <c r="E228" s="272">
        <v>2.4</v>
      </c>
      <c r="F228" s="272">
        <v>2.4</v>
      </c>
    </row>
    <row r="229" spans="1:6" ht="62.4">
      <c r="A229" s="268" t="s">
        <v>165</v>
      </c>
      <c r="B229" s="269" t="s">
        <v>486</v>
      </c>
      <c r="C229" s="270" t="s">
        <v>331</v>
      </c>
      <c r="D229" s="271">
        <v>104</v>
      </c>
      <c r="E229" s="272">
        <v>2.4</v>
      </c>
      <c r="F229" s="272">
        <v>2.4</v>
      </c>
    </row>
    <row r="230" spans="1:6" ht="48.75" customHeight="1">
      <c r="A230" s="268" t="s">
        <v>487</v>
      </c>
      <c r="B230" s="269" t="s">
        <v>488</v>
      </c>
      <c r="C230" s="270" t="s">
        <v>323</v>
      </c>
      <c r="D230" s="271"/>
      <c r="E230" s="272">
        <v>14624</v>
      </c>
      <c r="F230" s="272">
        <v>14488.2</v>
      </c>
    </row>
    <row r="231" spans="1:6" ht="31.2">
      <c r="A231" s="268" t="s">
        <v>489</v>
      </c>
      <c r="B231" s="269" t="s">
        <v>490</v>
      </c>
      <c r="C231" s="270" t="s">
        <v>323</v>
      </c>
      <c r="D231" s="271"/>
      <c r="E231" s="272">
        <v>3496</v>
      </c>
      <c r="F231" s="272">
        <v>3360.2</v>
      </c>
    </row>
    <row r="232" spans="1:6" ht="31.2">
      <c r="A232" s="268" t="s">
        <v>391</v>
      </c>
      <c r="B232" s="269" t="s">
        <v>491</v>
      </c>
      <c r="C232" s="270" t="s">
        <v>323</v>
      </c>
      <c r="D232" s="271"/>
      <c r="E232" s="272">
        <v>3496</v>
      </c>
      <c r="F232" s="272">
        <v>3360.2</v>
      </c>
    </row>
    <row r="233" spans="1:6" ht="63" customHeight="1">
      <c r="A233" s="268" t="s">
        <v>344</v>
      </c>
      <c r="B233" s="269" t="s">
        <v>491</v>
      </c>
      <c r="C233" s="270" t="s">
        <v>345</v>
      </c>
      <c r="D233" s="271"/>
      <c r="E233" s="272">
        <v>3471.1</v>
      </c>
      <c r="F233" s="272">
        <v>3253.9</v>
      </c>
    </row>
    <row r="234" spans="1:6" ht="31.2">
      <c r="A234" s="268" t="s">
        <v>166</v>
      </c>
      <c r="B234" s="269" t="s">
        <v>491</v>
      </c>
      <c r="C234" s="270" t="s">
        <v>345</v>
      </c>
      <c r="D234" s="271">
        <v>505</v>
      </c>
      <c r="E234" s="272">
        <v>3471.1</v>
      </c>
      <c r="F234" s="272">
        <v>3253.9</v>
      </c>
    </row>
    <row r="235" spans="1:6" ht="31.2">
      <c r="A235" s="268" t="s">
        <v>330</v>
      </c>
      <c r="B235" s="269" t="s">
        <v>491</v>
      </c>
      <c r="C235" s="270" t="s">
        <v>331</v>
      </c>
      <c r="D235" s="271"/>
      <c r="E235" s="272">
        <v>24.9</v>
      </c>
      <c r="F235" s="272">
        <v>106.3</v>
      </c>
    </row>
    <row r="236" spans="1:6" ht="31.2">
      <c r="A236" s="268" t="s">
        <v>166</v>
      </c>
      <c r="B236" s="269" t="s">
        <v>491</v>
      </c>
      <c r="C236" s="270" t="s">
        <v>331</v>
      </c>
      <c r="D236" s="271">
        <v>505</v>
      </c>
      <c r="E236" s="272">
        <v>24.9</v>
      </c>
      <c r="F236" s="272">
        <v>106.3</v>
      </c>
    </row>
    <row r="237" spans="1:6" ht="31.2">
      <c r="A237" s="268" t="s">
        <v>493</v>
      </c>
      <c r="B237" s="269" t="s">
        <v>494</v>
      </c>
      <c r="C237" s="270" t="s">
        <v>323</v>
      </c>
      <c r="D237" s="271"/>
      <c r="E237" s="272">
        <v>11128</v>
      </c>
      <c r="F237" s="272">
        <v>11128</v>
      </c>
    </row>
    <row r="238" spans="1:6" ht="63.75" customHeight="1">
      <c r="A238" s="268" t="s">
        <v>495</v>
      </c>
      <c r="B238" s="269" t="s">
        <v>496</v>
      </c>
      <c r="C238" s="270" t="s">
        <v>323</v>
      </c>
      <c r="D238" s="271"/>
      <c r="E238" s="272">
        <v>908</v>
      </c>
      <c r="F238" s="272">
        <v>908</v>
      </c>
    </row>
    <row r="239" spans="1:6" ht="63" customHeight="1">
      <c r="A239" s="268" t="s">
        <v>344</v>
      </c>
      <c r="B239" s="269" t="s">
        <v>496</v>
      </c>
      <c r="C239" s="270" t="s">
        <v>345</v>
      </c>
      <c r="D239" s="271"/>
      <c r="E239" s="272">
        <v>864.8</v>
      </c>
      <c r="F239" s="272">
        <v>864.8</v>
      </c>
    </row>
    <row r="240" spans="1:6" ht="31.2">
      <c r="A240" s="268" t="s">
        <v>166</v>
      </c>
      <c r="B240" s="269" t="s">
        <v>496</v>
      </c>
      <c r="C240" s="270" t="s">
        <v>345</v>
      </c>
      <c r="D240" s="271">
        <v>505</v>
      </c>
      <c r="E240" s="272">
        <v>864.8</v>
      </c>
      <c r="F240" s="272">
        <v>864.8</v>
      </c>
    </row>
    <row r="241" spans="1:6" ht="31.2">
      <c r="A241" s="268" t="s">
        <v>330</v>
      </c>
      <c r="B241" s="269" t="s">
        <v>496</v>
      </c>
      <c r="C241" s="270" t="s">
        <v>331</v>
      </c>
      <c r="D241" s="271"/>
      <c r="E241" s="272">
        <v>43.2</v>
      </c>
      <c r="F241" s="272">
        <v>43.2</v>
      </c>
    </row>
    <row r="242" spans="1:6" ht="31.2">
      <c r="A242" s="268" t="s">
        <v>166</v>
      </c>
      <c r="B242" s="269" t="s">
        <v>496</v>
      </c>
      <c r="C242" s="270" t="s">
        <v>331</v>
      </c>
      <c r="D242" s="271">
        <v>505</v>
      </c>
      <c r="E242" s="272">
        <v>43.2</v>
      </c>
      <c r="F242" s="272">
        <v>43.2</v>
      </c>
    </row>
    <row r="243" spans="1:6" ht="31.2">
      <c r="A243" s="268" t="s">
        <v>497</v>
      </c>
      <c r="B243" s="269" t="s">
        <v>498</v>
      </c>
      <c r="C243" s="270" t="s">
        <v>323</v>
      </c>
      <c r="D243" s="271"/>
      <c r="E243" s="272">
        <v>10220</v>
      </c>
      <c r="F243" s="272">
        <v>10220</v>
      </c>
    </row>
    <row r="244" spans="1:6" ht="31.2">
      <c r="A244" s="268" t="s">
        <v>330</v>
      </c>
      <c r="B244" s="269" t="s">
        <v>498</v>
      </c>
      <c r="C244" s="270" t="s">
        <v>331</v>
      </c>
      <c r="D244" s="271"/>
      <c r="E244" s="272">
        <v>230</v>
      </c>
      <c r="F244" s="272">
        <v>230</v>
      </c>
    </row>
    <row r="245" spans="1:6">
      <c r="A245" s="268" t="s">
        <v>167</v>
      </c>
      <c r="B245" s="269" t="s">
        <v>498</v>
      </c>
      <c r="C245" s="270" t="s">
        <v>331</v>
      </c>
      <c r="D245" s="271">
        <v>1003</v>
      </c>
      <c r="E245" s="272">
        <v>230</v>
      </c>
      <c r="F245" s="272">
        <v>230</v>
      </c>
    </row>
    <row r="246" spans="1:6">
      <c r="A246" s="268" t="s">
        <v>338</v>
      </c>
      <c r="B246" s="269" t="s">
        <v>498</v>
      </c>
      <c r="C246" s="270" t="s">
        <v>339</v>
      </c>
      <c r="D246" s="271"/>
      <c r="E246" s="272">
        <v>9990</v>
      </c>
      <c r="F246" s="272">
        <v>9990</v>
      </c>
    </row>
    <row r="247" spans="1:6">
      <c r="A247" s="268" t="s">
        <v>167</v>
      </c>
      <c r="B247" s="269" t="s">
        <v>498</v>
      </c>
      <c r="C247" s="270" t="s">
        <v>339</v>
      </c>
      <c r="D247" s="271">
        <v>1003</v>
      </c>
      <c r="E247" s="272">
        <v>9990</v>
      </c>
      <c r="F247" s="272">
        <v>9990</v>
      </c>
    </row>
    <row r="248" spans="1:6" s="262" customFormat="1" ht="62.4">
      <c r="A248" s="263" t="s">
        <v>499</v>
      </c>
      <c r="B248" s="264" t="s">
        <v>500</v>
      </c>
      <c r="C248" s="265" t="s">
        <v>323</v>
      </c>
      <c r="D248" s="266"/>
      <c r="E248" s="267">
        <v>109929.8</v>
      </c>
      <c r="F248" s="267">
        <v>109785</v>
      </c>
    </row>
    <row r="249" spans="1:6" ht="63.75" customHeight="1">
      <c r="A249" s="268" t="s">
        <v>501</v>
      </c>
      <c r="B249" s="269" t="s">
        <v>502</v>
      </c>
      <c r="C249" s="270" t="s">
        <v>323</v>
      </c>
      <c r="D249" s="271"/>
      <c r="E249" s="272">
        <v>19595.599999999999</v>
      </c>
      <c r="F249" s="272">
        <v>18540</v>
      </c>
    </row>
    <row r="250" spans="1:6" ht="78">
      <c r="A250" s="268" t="s">
        <v>503</v>
      </c>
      <c r="B250" s="269" t="s">
        <v>504</v>
      </c>
      <c r="C250" s="270" t="s">
        <v>323</v>
      </c>
      <c r="D250" s="271"/>
      <c r="E250" s="272">
        <v>19580.3</v>
      </c>
      <c r="F250" s="272">
        <v>18526.5</v>
      </c>
    </row>
    <row r="251" spans="1:6" ht="31.2">
      <c r="A251" s="268" t="s">
        <v>334</v>
      </c>
      <c r="B251" s="269" t="s">
        <v>505</v>
      </c>
      <c r="C251" s="270" t="s">
        <v>323</v>
      </c>
      <c r="D251" s="271"/>
      <c r="E251" s="272">
        <v>52</v>
      </c>
      <c r="F251" s="272">
        <v>52</v>
      </c>
    </row>
    <row r="252" spans="1:6" ht="31.2">
      <c r="A252" s="268" t="s">
        <v>330</v>
      </c>
      <c r="B252" s="269" t="s">
        <v>505</v>
      </c>
      <c r="C252" s="270" t="s">
        <v>331</v>
      </c>
      <c r="D252" s="271"/>
      <c r="E252" s="272">
        <v>52</v>
      </c>
      <c r="F252" s="272">
        <v>52</v>
      </c>
    </row>
    <row r="253" spans="1:6" ht="31.2">
      <c r="A253" s="268" t="s">
        <v>154</v>
      </c>
      <c r="B253" s="269" t="s">
        <v>505</v>
      </c>
      <c r="C253" s="270" t="s">
        <v>331</v>
      </c>
      <c r="D253" s="271">
        <v>705</v>
      </c>
      <c r="E253" s="272">
        <v>52</v>
      </c>
      <c r="F253" s="272">
        <v>52</v>
      </c>
    </row>
    <row r="254" spans="1:6">
      <c r="A254" s="268" t="s">
        <v>452</v>
      </c>
      <c r="B254" s="269" t="s">
        <v>506</v>
      </c>
      <c r="C254" s="270" t="s">
        <v>323</v>
      </c>
      <c r="D254" s="271"/>
      <c r="E254" s="272">
        <v>6951.5</v>
      </c>
      <c r="F254" s="272">
        <v>6696.7</v>
      </c>
    </row>
    <row r="255" spans="1:6" ht="63" customHeight="1">
      <c r="A255" s="268" t="s">
        <v>344</v>
      </c>
      <c r="B255" s="269" t="s">
        <v>506</v>
      </c>
      <c r="C255" s="270" t="s">
        <v>345</v>
      </c>
      <c r="D255" s="271"/>
      <c r="E255" s="272">
        <v>5165.8999999999996</v>
      </c>
      <c r="F255" s="272">
        <v>4828</v>
      </c>
    </row>
    <row r="256" spans="1:6" ht="46.8">
      <c r="A256" s="268" t="s">
        <v>168</v>
      </c>
      <c r="B256" s="269" t="s">
        <v>506</v>
      </c>
      <c r="C256" s="270" t="s">
        <v>345</v>
      </c>
      <c r="D256" s="271">
        <v>106</v>
      </c>
      <c r="E256" s="272">
        <v>5165.8999999999996</v>
      </c>
      <c r="F256" s="272">
        <v>4828</v>
      </c>
    </row>
    <row r="257" spans="1:6" ht="31.2">
      <c r="A257" s="268" t="s">
        <v>330</v>
      </c>
      <c r="B257" s="269" t="s">
        <v>506</v>
      </c>
      <c r="C257" s="270" t="s">
        <v>331</v>
      </c>
      <c r="D257" s="271"/>
      <c r="E257" s="272">
        <v>1785.6</v>
      </c>
      <c r="F257" s="272">
        <v>1868.7</v>
      </c>
    </row>
    <row r="258" spans="1:6" ht="46.8">
      <c r="A258" s="268" t="s">
        <v>168</v>
      </c>
      <c r="B258" s="269" t="s">
        <v>506</v>
      </c>
      <c r="C258" s="270" t="s">
        <v>331</v>
      </c>
      <c r="D258" s="271">
        <v>106</v>
      </c>
      <c r="E258" s="272">
        <v>1785.6</v>
      </c>
      <c r="F258" s="272">
        <v>1868.7</v>
      </c>
    </row>
    <row r="259" spans="1:6">
      <c r="A259" s="268" t="s">
        <v>336</v>
      </c>
      <c r="B259" s="269" t="s">
        <v>507</v>
      </c>
      <c r="C259" s="270" t="s">
        <v>323</v>
      </c>
      <c r="D259" s="271"/>
      <c r="E259" s="272">
        <v>12576.8</v>
      </c>
      <c r="F259" s="272">
        <v>11777.8</v>
      </c>
    </row>
    <row r="260" spans="1:6" ht="63" customHeight="1">
      <c r="A260" s="268" t="s">
        <v>344</v>
      </c>
      <c r="B260" s="269" t="s">
        <v>507</v>
      </c>
      <c r="C260" s="270" t="s">
        <v>345</v>
      </c>
      <c r="D260" s="271"/>
      <c r="E260" s="272">
        <v>11422.2</v>
      </c>
      <c r="F260" s="272">
        <v>10580.7</v>
      </c>
    </row>
    <row r="261" spans="1:6">
      <c r="A261" s="268" t="s">
        <v>162</v>
      </c>
      <c r="B261" s="269" t="s">
        <v>507</v>
      </c>
      <c r="C261" s="270" t="s">
        <v>345</v>
      </c>
      <c r="D261" s="271">
        <v>113</v>
      </c>
      <c r="E261" s="272">
        <v>11422.2</v>
      </c>
      <c r="F261" s="272">
        <v>10580.7</v>
      </c>
    </row>
    <row r="262" spans="1:6" ht="31.2">
      <c r="A262" s="268" t="s">
        <v>330</v>
      </c>
      <c r="B262" s="269" t="s">
        <v>507</v>
      </c>
      <c r="C262" s="270" t="s">
        <v>331</v>
      </c>
      <c r="D262" s="271"/>
      <c r="E262" s="272">
        <v>1154.5999999999999</v>
      </c>
      <c r="F262" s="272">
        <v>1197.0999999999999</v>
      </c>
    </row>
    <row r="263" spans="1:6">
      <c r="A263" s="268" t="s">
        <v>162</v>
      </c>
      <c r="B263" s="269" t="s">
        <v>507</v>
      </c>
      <c r="C263" s="270" t="s">
        <v>331</v>
      </c>
      <c r="D263" s="271">
        <v>113</v>
      </c>
      <c r="E263" s="272">
        <v>1154.5999999999999</v>
      </c>
      <c r="F263" s="272">
        <v>1197.0999999999999</v>
      </c>
    </row>
    <row r="264" spans="1:6" ht="31.2">
      <c r="A264" s="268" t="s">
        <v>509</v>
      </c>
      <c r="B264" s="269" t="s">
        <v>510</v>
      </c>
      <c r="C264" s="270" t="s">
        <v>323</v>
      </c>
      <c r="D264" s="271"/>
      <c r="E264" s="272">
        <v>15.3</v>
      </c>
      <c r="F264" s="272">
        <v>13.5</v>
      </c>
    </row>
    <row r="265" spans="1:6">
      <c r="A265" s="268" t="s">
        <v>511</v>
      </c>
      <c r="B265" s="269" t="s">
        <v>512</v>
      </c>
      <c r="C265" s="270" t="s">
        <v>323</v>
      </c>
      <c r="D265" s="271"/>
      <c r="E265" s="272">
        <v>15.3</v>
      </c>
      <c r="F265" s="272">
        <v>13.5</v>
      </c>
    </row>
    <row r="266" spans="1:6" ht="17.25" customHeight="1">
      <c r="A266" s="268" t="s">
        <v>513</v>
      </c>
      <c r="B266" s="269" t="s">
        <v>512</v>
      </c>
      <c r="C266" s="270" t="s">
        <v>514</v>
      </c>
      <c r="D266" s="271"/>
      <c r="E266" s="272">
        <v>15.3</v>
      </c>
      <c r="F266" s="272">
        <v>13.5</v>
      </c>
    </row>
    <row r="267" spans="1:6" ht="31.2">
      <c r="A267" s="268" t="s">
        <v>169</v>
      </c>
      <c r="B267" s="269" t="s">
        <v>512</v>
      </c>
      <c r="C267" s="270" t="s">
        <v>514</v>
      </c>
      <c r="D267" s="271">
        <v>1301</v>
      </c>
      <c r="E267" s="272">
        <v>15.3</v>
      </c>
      <c r="F267" s="272">
        <v>13.5</v>
      </c>
    </row>
    <row r="268" spans="1:6" ht="62.4">
      <c r="A268" s="268" t="s">
        <v>515</v>
      </c>
      <c r="B268" s="269" t="s">
        <v>516</v>
      </c>
      <c r="C268" s="270" t="s">
        <v>323</v>
      </c>
      <c r="D268" s="271"/>
      <c r="E268" s="272">
        <v>90334.2</v>
      </c>
      <c r="F268" s="272">
        <v>91245</v>
      </c>
    </row>
    <row r="269" spans="1:6" ht="33.75" customHeight="1">
      <c r="A269" s="268" t="s">
        <v>517</v>
      </c>
      <c r="B269" s="269" t="s">
        <v>518</v>
      </c>
      <c r="C269" s="270" t="s">
        <v>323</v>
      </c>
      <c r="D269" s="271"/>
      <c r="E269" s="272">
        <v>90334.2</v>
      </c>
      <c r="F269" s="272">
        <v>91245</v>
      </c>
    </row>
    <row r="270" spans="1:6" ht="46.8">
      <c r="A270" s="268" t="s">
        <v>519</v>
      </c>
      <c r="B270" s="269" t="s">
        <v>520</v>
      </c>
      <c r="C270" s="270" t="s">
        <v>323</v>
      </c>
      <c r="D270" s="271"/>
      <c r="E270" s="272">
        <v>15825.4</v>
      </c>
      <c r="F270" s="272">
        <v>16177.2</v>
      </c>
    </row>
    <row r="271" spans="1:6">
      <c r="A271" s="268" t="s">
        <v>521</v>
      </c>
      <c r="B271" s="269" t="s">
        <v>520</v>
      </c>
      <c r="C271" s="270" t="s">
        <v>522</v>
      </c>
      <c r="D271" s="271"/>
      <c r="E271" s="272">
        <v>15825.4</v>
      </c>
      <c r="F271" s="272">
        <v>16177.2</v>
      </c>
    </row>
    <row r="272" spans="1:6">
      <c r="A272" s="268" t="s">
        <v>170</v>
      </c>
      <c r="B272" s="269" t="s">
        <v>520</v>
      </c>
      <c r="C272" s="270" t="s">
        <v>522</v>
      </c>
      <c r="D272" s="271">
        <v>1403</v>
      </c>
      <c r="E272" s="272">
        <v>15825.4</v>
      </c>
      <c r="F272" s="272">
        <v>16177.2</v>
      </c>
    </row>
    <row r="273" spans="1:6" ht="46.8">
      <c r="A273" s="268" t="s">
        <v>523</v>
      </c>
      <c r="B273" s="269" t="s">
        <v>524</v>
      </c>
      <c r="C273" s="270" t="s">
        <v>323</v>
      </c>
      <c r="D273" s="271"/>
      <c r="E273" s="272">
        <v>73771</v>
      </c>
      <c r="F273" s="272">
        <v>74324.5</v>
      </c>
    </row>
    <row r="274" spans="1:6">
      <c r="A274" s="268" t="s">
        <v>521</v>
      </c>
      <c r="B274" s="269" t="s">
        <v>524</v>
      </c>
      <c r="C274" s="270" t="s">
        <v>522</v>
      </c>
      <c r="D274" s="271"/>
      <c r="E274" s="272">
        <v>73771</v>
      </c>
      <c r="F274" s="272">
        <v>74324.5</v>
      </c>
    </row>
    <row r="275" spans="1:6" ht="46.8">
      <c r="A275" s="268" t="s">
        <v>171</v>
      </c>
      <c r="B275" s="269" t="s">
        <v>524</v>
      </c>
      <c r="C275" s="270" t="s">
        <v>522</v>
      </c>
      <c r="D275" s="271">
        <v>1401</v>
      </c>
      <c r="E275" s="272">
        <v>73771</v>
      </c>
      <c r="F275" s="272">
        <v>74324.5</v>
      </c>
    </row>
    <row r="276" spans="1:6" ht="31.2">
      <c r="A276" s="268" t="s">
        <v>525</v>
      </c>
      <c r="B276" s="269" t="s">
        <v>526</v>
      </c>
      <c r="C276" s="270" t="s">
        <v>323</v>
      </c>
      <c r="D276" s="271"/>
      <c r="E276" s="272">
        <v>737.8</v>
      </c>
      <c r="F276" s="272">
        <v>743.3</v>
      </c>
    </row>
    <row r="277" spans="1:6">
      <c r="A277" s="268" t="s">
        <v>521</v>
      </c>
      <c r="B277" s="269" t="s">
        <v>526</v>
      </c>
      <c r="C277" s="270" t="s">
        <v>522</v>
      </c>
      <c r="D277" s="271"/>
      <c r="E277" s="272">
        <v>737.8</v>
      </c>
      <c r="F277" s="272">
        <v>743.3</v>
      </c>
    </row>
    <row r="278" spans="1:6" ht="46.8">
      <c r="A278" s="268" t="s">
        <v>171</v>
      </c>
      <c r="B278" s="269" t="s">
        <v>526</v>
      </c>
      <c r="C278" s="270" t="s">
        <v>522</v>
      </c>
      <c r="D278" s="271">
        <v>1401</v>
      </c>
      <c r="E278" s="272">
        <v>737.8</v>
      </c>
      <c r="F278" s="272">
        <v>743.3</v>
      </c>
    </row>
    <row r="279" spans="1:6" s="262" customFormat="1" ht="46.5" customHeight="1">
      <c r="A279" s="263" t="s">
        <v>527</v>
      </c>
      <c r="B279" s="264" t="s">
        <v>528</v>
      </c>
      <c r="C279" s="265" t="s">
        <v>323</v>
      </c>
      <c r="D279" s="266"/>
      <c r="E279" s="267">
        <v>22201.1</v>
      </c>
      <c r="F279" s="267">
        <v>21229.599999999999</v>
      </c>
    </row>
    <row r="280" spans="1:6" ht="62.4">
      <c r="A280" s="268" t="s">
        <v>529</v>
      </c>
      <c r="B280" s="269" t="s">
        <v>530</v>
      </c>
      <c r="C280" s="270" t="s">
        <v>323</v>
      </c>
      <c r="D280" s="271"/>
      <c r="E280" s="272">
        <v>1338.5</v>
      </c>
      <c r="F280" s="272">
        <v>1339.1</v>
      </c>
    </row>
    <row r="281" spans="1:6" ht="46.8">
      <c r="A281" s="268" t="s">
        <v>531</v>
      </c>
      <c r="B281" s="269" t="s">
        <v>532</v>
      </c>
      <c r="C281" s="270" t="s">
        <v>323</v>
      </c>
      <c r="D281" s="271"/>
      <c r="E281" s="272">
        <v>1338.5</v>
      </c>
      <c r="F281" s="272">
        <v>1339.1</v>
      </c>
    </row>
    <row r="282" spans="1:6" ht="31.2">
      <c r="A282" s="268" t="s">
        <v>533</v>
      </c>
      <c r="B282" s="269" t="s">
        <v>534</v>
      </c>
      <c r="C282" s="270" t="s">
        <v>323</v>
      </c>
      <c r="D282" s="271"/>
      <c r="E282" s="272">
        <v>550</v>
      </c>
      <c r="F282" s="272">
        <v>550</v>
      </c>
    </row>
    <row r="283" spans="1:6" ht="31.2">
      <c r="A283" s="268" t="s">
        <v>330</v>
      </c>
      <c r="B283" s="269" t="s">
        <v>534</v>
      </c>
      <c r="C283" s="270" t="s">
        <v>331</v>
      </c>
      <c r="D283" s="271"/>
      <c r="E283" s="272">
        <v>550</v>
      </c>
      <c r="F283" s="272">
        <v>550</v>
      </c>
    </row>
    <row r="284" spans="1:6">
      <c r="A284" s="268" t="s">
        <v>162</v>
      </c>
      <c r="B284" s="269" t="s">
        <v>534</v>
      </c>
      <c r="C284" s="270" t="s">
        <v>331</v>
      </c>
      <c r="D284" s="271">
        <v>113</v>
      </c>
      <c r="E284" s="272">
        <v>550</v>
      </c>
      <c r="F284" s="272">
        <v>550</v>
      </c>
    </row>
    <row r="285" spans="1:6" ht="31.2">
      <c r="A285" s="268" t="s">
        <v>535</v>
      </c>
      <c r="B285" s="269" t="s">
        <v>536</v>
      </c>
      <c r="C285" s="270" t="s">
        <v>323</v>
      </c>
      <c r="D285" s="271"/>
      <c r="E285" s="272">
        <v>150</v>
      </c>
      <c r="F285" s="272">
        <v>150</v>
      </c>
    </row>
    <row r="286" spans="1:6" ht="31.2">
      <c r="A286" s="268" t="s">
        <v>330</v>
      </c>
      <c r="B286" s="269" t="s">
        <v>536</v>
      </c>
      <c r="C286" s="270" t="s">
        <v>331</v>
      </c>
      <c r="D286" s="271"/>
      <c r="E286" s="272">
        <v>150</v>
      </c>
      <c r="F286" s="272">
        <v>150</v>
      </c>
    </row>
    <row r="287" spans="1:6">
      <c r="A287" s="268" t="s">
        <v>162</v>
      </c>
      <c r="B287" s="269" t="s">
        <v>536</v>
      </c>
      <c r="C287" s="270" t="s">
        <v>331</v>
      </c>
      <c r="D287" s="271">
        <v>113</v>
      </c>
      <c r="E287" s="272">
        <v>150</v>
      </c>
      <c r="F287" s="272">
        <v>150</v>
      </c>
    </row>
    <row r="288" spans="1:6" ht="46.8">
      <c r="A288" s="268" t="s">
        <v>537</v>
      </c>
      <c r="B288" s="269" t="s">
        <v>538</v>
      </c>
      <c r="C288" s="270" t="s">
        <v>323</v>
      </c>
      <c r="D288" s="271"/>
      <c r="E288" s="272">
        <v>515</v>
      </c>
      <c r="F288" s="272">
        <v>515</v>
      </c>
    </row>
    <row r="289" spans="1:6" ht="31.2">
      <c r="A289" s="268" t="s">
        <v>330</v>
      </c>
      <c r="B289" s="269" t="s">
        <v>538</v>
      </c>
      <c r="C289" s="270" t="s">
        <v>331</v>
      </c>
      <c r="D289" s="271"/>
      <c r="E289" s="272">
        <v>515</v>
      </c>
      <c r="F289" s="272">
        <v>515</v>
      </c>
    </row>
    <row r="290" spans="1:6">
      <c r="A290" s="268" t="s">
        <v>172</v>
      </c>
      <c r="B290" s="269" t="s">
        <v>538</v>
      </c>
      <c r="C290" s="270" t="s">
        <v>331</v>
      </c>
      <c r="D290" s="271">
        <v>412</v>
      </c>
      <c r="E290" s="272">
        <v>515</v>
      </c>
      <c r="F290" s="272">
        <v>515</v>
      </c>
    </row>
    <row r="291" spans="1:6">
      <c r="A291" s="268" t="s">
        <v>539</v>
      </c>
      <c r="B291" s="269" t="s">
        <v>540</v>
      </c>
      <c r="C291" s="270" t="s">
        <v>323</v>
      </c>
      <c r="D291" s="271"/>
      <c r="E291" s="272">
        <v>123.5</v>
      </c>
      <c r="F291" s="272">
        <v>124.1</v>
      </c>
    </row>
    <row r="292" spans="1:6" ht="31.2">
      <c r="A292" s="268" t="s">
        <v>330</v>
      </c>
      <c r="B292" s="269" t="s">
        <v>540</v>
      </c>
      <c r="C292" s="270" t="s">
        <v>331</v>
      </c>
      <c r="D292" s="271"/>
      <c r="E292" s="272">
        <v>14.7</v>
      </c>
      <c r="F292" s="272">
        <v>15.2</v>
      </c>
    </row>
    <row r="293" spans="1:6">
      <c r="A293" s="268" t="s">
        <v>162</v>
      </c>
      <c r="B293" s="269" t="s">
        <v>540</v>
      </c>
      <c r="C293" s="270" t="s">
        <v>331</v>
      </c>
      <c r="D293" s="271">
        <v>113</v>
      </c>
      <c r="E293" s="272">
        <v>14.7</v>
      </c>
      <c r="F293" s="272">
        <v>15.2</v>
      </c>
    </row>
    <row r="294" spans="1:6">
      <c r="A294" s="268" t="s">
        <v>340</v>
      </c>
      <c r="B294" s="269" t="s">
        <v>540</v>
      </c>
      <c r="C294" s="270" t="s">
        <v>341</v>
      </c>
      <c r="D294" s="271"/>
      <c r="E294" s="272">
        <v>108.8</v>
      </c>
      <c r="F294" s="272">
        <v>108.9</v>
      </c>
    </row>
    <row r="295" spans="1:6">
      <c r="A295" s="268" t="s">
        <v>162</v>
      </c>
      <c r="B295" s="269" t="s">
        <v>540</v>
      </c>
      <c r="C295" s="270" t="s">
        <v>341</v>
      </c>
      <c r="D295" s="271">
        <v>113</v>
      </c>
      <c r="E295" s="272">
        <v>108.8</v>
      </c>
      <c r="F295" s="272">
        <v>108.9</v>
      </c>
    </row>
    <row r="296" spans="1:6" ht="63" customHeight="1">
      <c r="A296" s="268" t="s">
        <v>543</v>
      </c>
      <c r="B296" s="269" t="s">
        <v>544</v>
      </c>
      <c r="C296" s="270" t="s">
        <v>323</v>
      </c>
      <c r="D296" s="271"/>
      <c r="E296" s="272">
        <v>18670</v>
      </c>
      <c r="F296" s="272">
        <v>17812</v>
      </c>
    </row>
    <row r="297" spans="1:6" ht="62.4">
      <c r="A297" s="268" t="s">
        <v>545</v>
      </c>
      <c r="B297" s="269" t="s">
        <v>546</v>
      </c>
      <c r="C297" s="270" t="s">
        <v>323</v>
      </c>
      <c r="D297" s="271"/>
      <c r="E297" s="272">
        <v>15170</v>
      </c>
      <c r="F297" s="272">
        <v>14312</v>
      </c>
    </row>
    <row r="298" spans="1:6" ht="31.2">
      <c r="A298" s="268" t="s">
        <v>547</v>
      </c>
      <c r="B298" s="269" t="s">
        <v>548</v>
      </c>
      <c r="C298" s="270" t="s">
        <v>323</v>
      </c>
      <c r="D298" s="271"/>
      <c r="E298" s="272">
        <v>14413.8</v>
      </c>
      <c r="F298" s="272">
        <v>13604.8</v>
      </c>
    </row>
    <row r="299" spans="1:6" ht="31.2">
      <c r="A299" s="268" t="s">
        <v>549</v>
      </c>
      <c r="B299" s="269" t="s">
        <v>548</v>
      </c>
      <c r="C299" s="270" t="s">
        <v>550</v>
      </c>
      <c r="D299" s="271"/>
      <c r="E299" s="272">
        <v>14413.8</v>
      </c>
      <c r="F299" s="272">
        <v>13604.8</v>
      </c>
    </row>
    <row r="300" spans="1:6">
      <c r="A300" s="268" t="s">
        <v>162</v>
      </c>
      <c r="B300" s="269" t="s">
        <v>548</v>
      </c>
      <c r="C300" s="270" t="s">
        <v>550</v>
      </c>
      <c r="D300" s="271">
        <v>113</v>
      </c>
      <c r="E300" s="272">
        <v>14413.8</v>
      </c>
      <c r="F300" s="272">
        <v>13604.8</v>
      </c>
    </row>
    <row r="301" spans="1:6" ht="31.2">
      <c r="A301" s="268" t="s">
        <v>551</v>
      </c>
      <c r="B301" s="269" t="s">
        <v>552</v>
      </c>
      <c r="C301" s="270" t="s">
        <v>323</v>
      </c>
      <c r="D301" s="271"/>
      <c r="E301" s="272">
        <v>756.2</v>
      </c>
      <c r="F301" s="272">
        <v>707.2</v>
      </c>
    </row>
    <row r="302" spans="1:6" ht="31.2">
      <c r="A302" s="268" t="s">
        <v>549</v>
      </c>
      <c r="B302" s="269" t="s">
        <v>552</v>
      </c>
      <c r="C302" s="270" t="s">
        <v>550</v>
      </c>
      <c r="D302" s="271"/>
      <c r="E302" s="272">
        <v>756.2</v>
      </c>
      <c r="F302" s="272">
        <v>707.2</v>
      </c>
    </row>
    <row r="303" spans="1:6">
      <c r="A303" s="268" t="s">
        <v>162</v>
      </c>
      <c r="B303" s="269" t="s">
        <v>552</v>
      </c>
      <c r="C303" s="270" t="s">
        <v>550</v>
      </c>
      <c r="D303" s="271">
        <v>113</v>
      </c>
      <c r="E303" s="272">
        <v>756.2</v>
      </c>
      <c r="F303" s="272">
        <v>707.2</v>
      </c>
    </row>
    <row r="304" spans="1:6" ht="62.4">
      <c r="A304" s="268" t="s">
        <v>556</v>
      </c>
      <c r="B304" s="269" t="s">
        <v>557</v>
      </c>
      <c r="C304" s="270" t="s">
        <v>323</v>
      </c>
      <c r="D304" s="271"/>
      <c r="E304" s="272">
        <v>3500</v>
      </c>
      <c r="F304" s="272">
        <v>3500</v>
      </c>
    </row>
    <row r="305" spans="1:6" ht="31.2">
      <c r="A305" s="268" t="s">
        <v>558</v>
      </c>
      <c r="B305" s="269" t="s">
        <v>559</v>
      </c>
      <c r="C305" s="270" t="s">
        <v>323</v>
      </c>
      <c r="D305" s="271"/>
      <c r="E305" s="272">
        <v>3500</v>
      </c>
      <c r="F305" s="272">
        <v>3500</v>
      </c>
    </row>
    <row r="306" spans="1:6">
      <c r="A306" s="268" t="s">
        <v>340</v>
      </c>
      <c r="B306" s="269" t="s">
        <v>559</v>
      </c>
      <c r="C306" s="270" t="s">
        <v>341</v>
      </c>
      <c r="D306" s="271"/>
      <c r="E306" s="272">
        <v>3500</v>
      </c>
      <c r="F306" s="272">
        <v>3500</v>
      </c>
    </row>
    <row r="307" spans="1:6">
      <c r="A307" s="268" t="s">
        <v>174</v>
      </c>
      <c r="B307" s="269" t="s">
        <v>559</v>
      </c>
      <c r="C307" s="270" t="s">
        <v>341</v>
      </c>
      <c r="D307" s="271">
        <v>1202</v>
      </c>
      <c r="E307" s="272">
        <v>3500</v>
      </c>
      <c r="F307" s="272">
        <v>3500</v>
      </c>
    </row>
    <row r="308" spans="1:6" ht="62.4">
      <c r="A308" s="268" t="s">
        <v>560</v>
      </c>
      <c r="B308" s="269" t="s">
        <v>561</v>
      </c>
      <c r="C308" s="270" t="s">
        <v>323</v>
      </c>
      <c r="D308" s="271"/>
      <c r="E308" s="272">
        <v>2192.6</v>
      </c>
      <c r="F308" s="272">
        <v>2078.5</v>
      </c>
    </row>
    <row r="309" spans="1:6" ht="31.2">
      <c r="A309" s="268" t="s">
        <v>562</v>
      </c>
      <c r="B309" s="269" t="s">
        <v>563</v>
      </c>
      <c r="C309" s="270" t="s">
        <v>323</v>
      </c>
      <c r="D309" s="271"/>
      <c r="E309" s="272">
        <v>2192.6</v>
      </c>
      <c r="F309" s="272">
        <v>2078.5</v>
      </c>
    </row>
    <row r="310" spans="1:6" ht="31.2">
      <c r="A310" s="268" t="s">
        <v>334</v>
      </c>
      <c r="B310" s="269" t="s">
        <v>564</v>
      </c>
      <c r="C310" s="270" t="s">
        <v>323</v>
      </c>
      <c r="D310" s="271"/>
      <c r="E310" s="272">
        <v>15</v>
      </c>
      <c r="F310" s="272">
        <v>15</v>
      </c>
    </row>
    <row r="311" spans="1:6" ht="31.2">
      <c r="A311" s="268" t="s">
        <v>330</v>
      </c>
      <c r="B311" s="269" t="s">
        <v>564</v>
      </c>
      <c r="C311" s="270" t="s">
        <v>331</v>
      </c>
      <c r="D311" s="271"/>
      <c r="E311" s="272">
        <v>15</v>
      </c>
      <c r="F311" s="272">
        <v>15</v>
      </c>
    </row>
    <row r="312" spans="1:6" ht="31.2">
      <c r="A312" s="268" t="s">
        <v>154</v>
      </c>
      <c r="B312" s="269" t="s">
        <v>564</v>
      </c>
      <c r="C312" s="270" t="s">
        <v>331</v>
      </c>
      <c r="D312" s="271">
        <v>705</v>
      </c>
      <c r="E312" s="272">
        <v>15</v>
      </c>
      <c r="F312" s="272">
        <v>15</v>
      </c>
    </row>
    <row r="313" spans="1:6" ht="31.2">
      <c r="A313" s="268" t="s">
        <v>391</v>
      </c>
      <c r="B313" s="269" t="s">
        <v>565</v>
      </c>
      <c r="C313" s="270" t="s">
        <v>323</v>
      </c>
      <c r="D313" s="271"/>
      <c r="E313" s="272">
        <v>2177.6</v>
      </c>
      <c r="F313" s="272">
        <v>2063.5</v>
      </c>
    </row>
    <row r="314" spans="1:6" ht="63" customHeight="1">
      <c r="A314" s="268" t="s">
        <v>344</v>
      </c>
      <c r="B314" s="269" t="s">
        <v>565</v>
      </c>
      <c r="C314" s="270" t="s">
        <v>345</v>
      </c>
      <c r="D314" s="271"/>
      <c r="E314" s="272">
        <v>2101.6999999999998</v>
      </c>
      <c r="F314" s="272">
        <v>1948.7</v>
      </c>
    </row>
    <row r="315" spans="1:6">
      <c r="A315" s="268" t="s">
        <v>162</v>
      </c>
      <c r="B315" s="269" t="s">
        <v>565</v>
      </c>
      <c r="C315" s="270" t="s">
        <v>345</v>
      </c>
      <c r="D315" s="271">
        <v>113</v>
      </c>
      <c r="E315" s="272">
        <v>2101.6999999999998</v>
      </c>
      <c r="F315" s="272">
        <v>1948.7</v>
      </c>
    </row>
    <row r="316" spans="1:6" ht="31.2">
      <c r="A316" s="268" t="s">
        <v>330</v>
      </c>
      <c r="B316" s="269" t="s">
        <v>565</v>
      </c>
      <c r="C316" s="270" t="s">
        <v>331</v>
      </c>
      <c r="D316" s="271"/>
      <c r="E316" s="272">
        <v>75.900000000000006</v>
      </c>
      <c r="F316" s="272">
        <v>114.8</v>
      </c>
    </row>
    <row r="317" spans="1:6">
      <c r="A317" s="268" t="s">
        <v>162</v>
      </c>
      <c r="B317" s="269" t="s">
        <v>565</v>
      </c>
      <c r="C317" s="270" t="s">
        <v>331</v>
      </c>
      <c r="D317" s="271">
        <v>113</v>
      </c>
      <c r="E317" s="272">
        <v>75.900000000000006</v>
      </c>
      <c r="F317" s="272">
        <v>114.8</v>
      </c>
    </row>
    <row r="318" spans="1:6" s="262" customFormat="1" ht="46.8">
      <c r="A318" s="263" t="s">
        <v>567</v>
      </c>
      <c r="B318" s="264" t="s">
        <v>568</v>
      </c>
      <c r="C318" s="265" t="s">
        <v>323</v>
      </c>
      <c r="D318" s="266"/>
      <c r="E318" s="267">
        <v>32455.8</v>
      </c>
      <c r="F318" s="267">
        <v>31411.4</v>
      </c>
    </row>
    <row r="319" spans="1:6" ht="31.2">
      <c r="A319" s="268" t="s">
        <v>569</v>
      </c>
      <c r="B319" s="269" t="s">
        <v>570</v>
      </c>
      <c r="C319" s="270" t="s">
        <v>323</v>
      </c>
      <c r="D319" s="271"/>
      <c r="E319" s="272">
        <v>32445.8</v>
      </c>
      <c r="F319" s="272">
        <v>31401.4</v>
      </c>
    </row>
    <row r="320" spans="1:6" ht="46.8">
      <c r="A320" s="268" t="s">
        <v>571</v>
      </c>
      <c r="B320" s="269" t="s">
        <v>572</v>
      </c>
      <c r="C320" s="270" t="s">
        <v>323</v>
      </c>
      <c r="D320" s="271"/>
      <c r="E320" s="272">
        <v>67.5</v>
      </c>
      <c r="F320" s="272">
        <v>67.5</v>
      </c>
    </row>
    <row r="321" spans="1:6" ht="31.2">
      <c r="A321" s="268" t="s">
        <v>573</v>
      </c>
      <c r="B321" s="269" t="s">
        <v>574</v>
      </c>
      <c r="C321" s="270" t="s">
        <v>323</v>
      </c>
      <c r="D321" s="271"/>
      <c r="E321" s="272">
        <v>10</v>
      </c>
      <c r="F321" s="272">
        <v>10</v>
      </c>
    </row>
    <row r="322" spans="1:6" ht="31.2">
      <c r="A322" s="268" t="s">
        <v>330</v>
      </c>
      <c r="B322" s="269" t="s">
        <v>574</v>
      </c>
      <c r="C322" s="270" t="s">
        <v>331</v>
      </c>
      <c r="D322" s="271"/>
      <c r="E322" s="272">
        <v>10</v>
      </c>
      <c r="F322" s="272">
        <v>10</v>
      </c>
    </row>
    <row r="323" spans="1:6" ht="31.2">
      <c r="A323" s="268" t="s">
        <v>154</v>
      </c>
      <c r="B323" s="269" t="s">
        <v>574</v>
      </c>
      <c r="C323" s="270" t="s">
        <v>331</v>
      </c>
      <c r="D323" s="271">
        <v>705</v>
      </c>
      <c r="E323" s="272">
        <v>10</v>
      </c>
      <c r="F323" s="272">
        <v>10</v>
      </c>
    </row>
    <row r="324" spans="1:6" ht="46.8">
      <c r="A324" s="268" t="s">
        <v>575</v>
      </c>
      <c r="B324" s="269" t="s">
        <v>576</v>
      </c>
      <c r="C324" s="270" t="s">
        <v>323</v>
      </c>
      <c r="D324" s="271"/>
      <c r="E324" s="272">
        <v>44</v>
      </c>
      <c r="F324" s="272">
        <v>44</v>
      </c>
    </row>
    <row r="325" spans="1:6" ht="31.2">
      <c r="A325" s="268" t="s">
        <v>330</v>
      </c>
      <c r="B325" s="269" t="s">
        <v>576</v>
      </c>
      <c r="C325" s="270" t="s">
        <v>331</v>
      </c>
      <c r="D325" s="271"/>
      <c r="E325" s="272">
        <v>44</v>
      </c>
      <c r="F325" s="272">
        <v>44</v>
      </c>
    </row>
    <row r="326" spans="1:6" ht="31.2">
      <c r="A326" s="268" t="s">
        <v>154</v>
      </c>
      <c r="B326" s="269" t="s">
        <v>576</v>
      </c>
      <c r="C326" s="270" t="s">
        <v>331</v>
      </c>
      <c r="D326" s="271">
        <v>705</v>
      </c>
      <c r="E326" s="272">
        <v>44</v>
      </c>
      <c r="F326" s="272">
        <v>44</v>
      </c>
    </row>
    <row r="327" spans="1:6" ht="46.8">
      <c r="A327" s="268" t="s">
        <v>577</v>
      </c>
      <c r="B327" s="269" t="s">
        <v>578</v>
      </c>
      <c r="C327" s="270" t="s">
        <v>323</v>
      </c>
      <c r="D327" s="271"/>
      <c r="E327" s="272">
        <v>13.5</v>
      </c>
      <c r="F327" s="272">
        <v>13.5</v>
      </c>
    </row>
    <row r="328" spans="1:6" ht="31.2">
      <c r="A328" s="268" t="s">
        <v>330</v>
      </c>
      <c r="B328" s="269" t="s">
        <v>578</v>
      </c>
      <c r="C328" s="270" t="s">
        <v>331</v>
      </c>
      <c r="D328" s="271"/>
      <c r="E328" s="272">
        <v>13.5</v>
      </c>
      <c r="F328" s="272">
        <v>13.5</v>
      </c>
    </row>
    <row r="329" spans="1:6" ht="31.2">
      <c r="A329" s="268" t="s">
        <v>154</v>
      </c>
      <c r="B329" s="269" t="s">
        <v>578</v>
      </c>
      <c r="C329" s="270" t="s">
        <v>331</v>
      </c>
      <c r="D329" s="271">
        <v>705</v>
      </c>
      <c r="E329" s="272">
        <v>13.5</v>
      </c>
      <c r="F329" s="272">
        <v>13.5</v>
      </c>
    </row>
    <row r="330" spans="1:6" ht="31.2">
      <c r="A330" s="268" t="s">
        <v>579</v>
      </c>
      <c r="B330" s="269" t="s">
        <v>580</v>
      </c>
      <c r="C330" s="270" t="s">
        <v>323</v>
      </c>
      <c r="D330" s="271"/>
      <c r="E330" s="272">
        <v>5430</v>
      </c>
      <c r="F330" s="272">
        <v>5680</v>
      </c>
    </row>
    <row r="331" spans="1:6" ht="93.6">
      <c r="A331" s="268" t="s">
        <v>581</v>
      </c>
      <c r="B331" s="269" t="s">
        <v>582</v>
      </c>
      <c r="C331" s="270" t="s">
        <v>323</v>
      </c>
      <c r="D331" s="271"/>
      <c r="E331" s="272">
        <v>5430</v>
      </c>
      <c r="F331" s="272">
        <v>5680</v>
      </c>
    </row>
    <row r="332" spans="1:6">
      <c r="A332" s="268" t="s">
        <v>338</v>
      </c>
      <c r="B332" s="269" t="s">
        <v>582</v>
      </c>
      <c r="C332" s="270" t="s">
        <v>339</v>
      </c>
      <c r="D332" s="271"/>
      <c r="E332" s="272">
        <v>5430</v>
      </c>
      <c r="F332" s="272">
        <v>5680</v>
      </c>
    </row>
    <row r="333" spans="1:6">
      <c r="A333" s="268" t="s">
        <v>175</v>
      </c>
      <c r="B333" s="269" t="s">
        <v>582</v>
      </c>
      <c r="C333" s="270" t="s">
        <v>339</v>
      </c>
      <c r="D333" s="271">
        <v>1001</v>
      </c>
      <c r="E333" s="272">
        <v>5430</v>
      </c>
      <c r="F333" s="272">
        <v>5680</v>
      </c>
    </row>
    <row r="334" spans="1:6" ht="46.8">
      <c r="A334" s="268" t="s">
        <v>583</v>
      </c>
      <c r="B334" s="269" t="s">
        <v>584</v>
      </c>
      <c r="C334" s="270" t="s">
        <v>323</v>
      </c>
      <c r="D334" s="271"/>
      <c r="E334" s="272">
        <v>1389.2</v>
      </c>
      <c r="F334" s="272">
        <v>1430.6</v>
      </c>
    </row>
    <row r="335" spans="1:6" ht="63" customHeight="1">
      <c r="A335" s="268" t="s">
        <v>585</v>
      </c>
      <c r="B335" s="269" t="s">
        <v>586</v>
      </c>
      <c r="C335" s="270" t="s">
        <v>323</v>
      </c>
      <c r="D335" s="271"/>
      <c r="E335" s="272">
        <v>1386.2</v>
      </c>
      <c r="F335" s="272">
        <v>1427.6</v>
      </c>
    </row>
    <row r="336" spans="1:6">
      <c r="A336" s="268" t="s">
        <v>338</v>
      </c>
      <c r="B336" s="269" t="s">
        <v>586</v>
      </c>
      <c r="C336" s="270" t="s">
        <v>339</v>
      </c>
      <c r="D336" s="271"/>
      <c r="E336" s="272">
        <v>1386.2</v>
      </c>
      <c r="F336" s="272">
        <v>1427.6</v>
      </c>
    </row>
    <row r="337" spans="1:6">
      <c r="A337" s="268" t="s">
        <v>162</v>
      </c>
      <c r="B337" s="269" t="s">
        <v>586</v>
      </c>
      <c r="C337" s="270" t="s">
        <v>339</v>
      </c>
      <c r="D337" s="271">
        <v>113</v>
      </c>
      <c r="E337" s="272">
        <v>1386.2</v>
      </c>
      <c r="F337" s="272">
        <v>1427.6</v>
      </c>
    </row>
    <row r="338" spans="1:6" ht="31.2">
      <c r="A338" s="268" t="s">
        <v>587</v>
      </c>
      <c r="B338" s="269" t="s">
        <v>588</v>
      </c>
      <c r="C338" s="270" t="s">
        <v>323</v>
      </c>
      <c r="D338" s="271"/>
      <c r="E338" s="272">
        <v>3</v>
      </c>
      <c r="F338" s="272">
        <v>3</v>
      </c>
    </row>
    <row r="339" spans="1:6">
      <c r="A339" s="268" t="s">
        <v>338</v>
      </c>
      <c r="B339" s="269" t="s">
        <v>588</v>
      </c>
      <c r="C339" s="270" t="s">
        <v>339</v>
      </c>
      <c r="D339" s="271"/>
      <c r="E339" s="272">
        <v>3</v>
      </c>
      <c r="F339" s="272">
        <v>3</v>
      </c>
    </row>
    <row r="340" spans="1:6">
      <c r="A340" s="268" t="s">
        <v>162</v>
      </c>
      <c r="B340" s="269" t="s">
        <v>588</v>
      </c>
      <c r="C340" s="270" t="s">
        <v>339</v>
      </c>
      <c r="D340" s="271">
        <v>113</v>
      </c>
      <c r="E340" s="272">
        <v>3</v>
      </c>
      <c r="F340" s="272">
        <v>3</v>
      </c>
    </row>
    <row r="341" spans="1:6">
      <c r="A341" s="268" t="s">
        <v>589</v>
      </c>
      <c r="B341" s="269" t="s">
        <v>590</v>
      </c>
      <c r="C341" s="270" t="s">
        <v>323</v>
      </c>
      <c r="D341" s="271"/>
      <c r="E341" s="272">
        <v>135.4</v>
      </c>
      <c r="F341" s="272">
        <v>135.4</v>
      </c>
    </row>
    <row r="342" spans="1:6" ht="46.8">
      <c r="A342" s="268" t="s">
        <v>591</v>
      </c>
      <c r="B342" s="269" t="s">
        <v>592</v>
      </c>
      <c r="C342" s="270" t="s">
        <v>323</v>
      </c>
      <c r="D342" s="271"/>
      <c r="E342" s="272">
        <v>135.4</v>
      </c>
      <c r="F342" s="272">
        <v>135.4</v>
      </c>
    </row>
    <row r="343" spans="1:6">
      <c r="A343" s="268" t="s">
        <v>340</v>
      </c>
      <c r="B343" s="269" t="s">
        <v>592</v>
      </c>
      <c r="C343" s="270" t="s">
        <v>341</v>
      </c>
      <c r="D343" s="271"/>
      <c r="E343" s="272">
        <v>135.4</v>
      </c>
      <c r="F343" s="272">
        <v>135.4</v>
      </c>
    </row>
    <row r="344" spans="1:6">
      <c r="A344" s="268" t="s">
        <v>162</v>
      </c>
      <c r="B344" s="269" t="s">
        <v>592</v>
      </c>
      <c r="C344" s="270" t="s">
        <v>341</v>
      </c>
      <c r="D344" s="271">
        <v>113</v>
      </c>
      <c r="E344" s="272">
        <v>135.4</v>
      </c>
      <c r="F344" s="272">
        <v>135.4</v>
      </c>
    </row>
    <row r="345" spans="1:6" ht="31.2">
      <c r="A345" s="268" t="s">
        <v>593</v>
      </c>
      <c r="B345" s="269" t="s">
        <v>594</v>
      </c>
      <c r="C345" s="270" t="s">
        <v>323</v>
      </c>
      <c r="D345" s="271"/>
      <c r="E345" s="272">
        <v>20094.3</v>
      </c>
      <c r="F345" s="272">
        <v>18857.2</v>
      </c>
    </row>
    <row r="346" spans="1:6" ht="31.2">
      <c r="A346" s="268" t="s">
        <v>391</v>
      </c>
      <c r="B346" s="269" t="s">
        <v>595</v>
      </c>
      <c r="C346" s="270" t="s">
        <v>323</v>
      </c>
      <c r="D346" s="271"/>
      <c r="E346" s="272">
        <v>20094.3</v>
      </c>
      <c r="F346" s="272">
        <v>18857.2</v>
      </c>
    </row>
    <row r="347" spans="1:6" ht="63" customHeight="1">
      <c r="A347" s="268" t="s">
        <v>344</v>
      </c>
      <c r="B347" s="269" t="s">
        <v>595</v>
      </c>
      <c r="C347" s="270" t="s">
        <v>345</v>
      </c>
      <c r="D347" s="271"/>
      <c r="E347" s="272">
        <v>17848.8</v>
      </c>
      <c r="F347" s="272">
        <v>16578.099999999999</v>
      </c>
    </row>
    <row r="348" spans="1:6" ht="62.4">
      <c r="A348" s="268" t="s">
        <v>165</v>
      </c>
      <c r="B348" s="269" t="s">
        <v>595</v>
      </c>
      <c r="C348" s="270" t="s">
        <v>345</v>
      </c>
      <c r="D348" s="271">
        <v>104</v>
      </c>
      <c r="E348" s="272">
        <v>17848.8</v>
      </c>
      <c r="F348" s="272">
        <v>16578.099999999999</v>
      </c>
    </row>
    <row r="349" spans="1:6" ht="31.2">
      <c r="A349" s="268" t="s">
        <v>330</v>
      </c>
      <c r="B349" s="269" t="s">
        <v>595</v>
      </c>
      <c r="C349" s="270" t="s">
        <v>331</v>
      </c>
      <c r="D349" s="271"/>
      <c r="E349" s="272">
        <v>2238.5</v>
      </c>
      <c r="F349" s="272">
        <v>2272.1</v>
      </c>
    </row>
    <row r="350" spans="1:6" ht="62.4">
      <c r="A350" s="268" t="s">
        <v>165</v>
      </c>
      <c r="B350" s="269" t="s">
        <v>595</v>
      </c>
      <c r="C350" s="270" t="s">
        <v>331</v>
      </c>
      <c r="D350" s="271">
        <v>104</v>
      </c>
      <c r="E350" s="272">
        <v>2238.5</v>
      </c>
      <c r="F350" s="272">
        <v>2272.1</v>
      </c>
    </row>
    <row r="351" spans="1:6">
      <c r="A351" s="268" t="s">
        <v>340</v>
      </c>
      <c r="B351" s="269" t="s">
        <v>595</v>
      </c>
      <c r="C351" s="270" t="s">
        <v>341</v>
      </c>
      <c r="D351" s="271"/>
      <c r="E351" s="272">
        <v>7</v>
      </c>
      <c r="F351" s="272">
        <v>7</v>
      </c>
    </row>
    <row r="352" spans="1:6" ht="62.4">
      <c r="A352" s="268" t="s">
        <v>165</v>
      </c>
      <c r="B352" s="269" t="s">
        <v>595</v>
      </c>
      <c r="C352" s="270" t="s">
        <v>341</v>
      </c>
      <c r="D352" s="271">
        <v>104</v>
      </c>
      <c r="E352" s="272">
        <v>7</v>
      </c>
      <c r="F352" s="272">
        <v>7</v>
      </c>
    </row>
    <row r="353" spans="1:6" ht="31.2">
      <c r="A353" s="268" t="s">
        <v>597</v>
      </c>
      <c r="B353" s="269" t="s">
        <v>598</v>
      </c>
      <c r="C353" s="270" t="s">
        <v>323</v>
      </c>
      <c r="D353" s="271"/>
      <c r="E353" s="272">
        <v>1469</v>
      </c>
      <c r="F353" s="272">
        <v>1370</v>
      </c>
    </row>
    <row r="354" spans="1:6" ht="31.2">
      <c r="A354" s="268" t="s">
        <v>391</v>
      </c>
      <c r="B354" s="269" t="s">
        <v>599</v>
      </c>
      <c r="C354" s="270" t="s">
        <v>323</v>
      </c>
      <c r="D354" s="271"/>
      <c r="E354" s="272">
        <v>1469</v>
      </c>
      <c r="F354" s="272">
        <v>1370</v>
      </c>
    </row>
    <row r="355" spans="1:6" ht="63" customHeight="1">
      <c r="A355" s="268" t="s">
        <v>344</v>
      </c>
      <c r="B355" s="269" t="s">
        <v>599</v>
      </c>
      <c r="C355" s="270" t="s">
        <v>345</v>
      </c>
      <c r="D355" s="271"/>
      <c r="E355" s="272">
        <v>1469</v>
      </c>
      <c r="F355" s="272">
        <v>1370</v>
      </c>
    </row>
    <row r="356" spans="1:6" ht="30.75" customHeight="1">
      <c r="A356" s="268" t="s">
        <v>176</v>
      </c>
      <c r="B356" s="269" t="s">
        <v>599</v>
      </c>
      <c r="C356" s="270" t="s">
        <v>345</v>
      </c>
      <c r="D356" s="271">
        <v>102</v>
      </c>
      <c r="E356" s="272">
        <v>1469</v>
      </c>
      <c r="F356" s="272">
        <v>1370</v>
      </c>
    </row>
    <row r="357" spans="1:6" ht="31.2">
      <c r="A357" s="268" t="s">
        <v>601</v>
      </c>
      <c r="B357" s="269" t="s">
        <v>602</v>
      </c>
      <c r="C357" s="270" t="s">
        <v>323</v>
      </c>
      <c r="D357" s="271"/>
      <c r="E357" s="272">
        <v>3860.4</v>
      </c>
      <c r="F357" s="272">
        <v>3860.7</v>
      </c>
    </row>
    <row r="358" spans="1:6" ht="46.5" customHeight="1">
      <c r="A358" s="268" t="s">
        <v>603</v>
      </c>
      <c r="B358" s="269" t="s">
        <v>604</v>
      </c>
      <c r="C358" s="270" t="s">
        <v>323</v>
      </c>
      <c r="D358" s="271"/>
      <c r="E358" s="272">
        <v>6.9</v>
      </c>
      <c r="F358" s="272">
        <v>7.2</v>
      </c>
    </row>
    <row r="359" spans="1:6" ht="31.2">
      <c r="A359" s="268" t="s">
        <v>330</v>
      </c>
      <c r="B359" s="269" t="s">
        <v>604</v>
      </c>
      <c r="C359" s="270" t="s">
        <v>331</v>
      </c>
      <c r="D359" s="271"/>
      <c r="E359" s="272">
        <v>6.9</v>
      </c>
      <c r="F359" s="272">
        <v>7.2</v>
      </c>
    </row>
    <row r="360" spans="1:6">
      <c r="A360" s="268" t="s">
        <v>177</v>
      </c>
      <c r="B360" s="269" t="s">
        <v>604</v>
      </c>
      <c r="C360" s="270" t="s">
        <v>331</v>
      </c>
      <c r="D360" s="271">
        <v>105</v>
      </c>
      <c r="E360" s="272">
        <v>6.9</v>
      </c>
      <c r="F360" s="272">
        <v>7.2</v>
      </c>
    </row>
    <row r="361" spans="1:6" ht="61.5" customHeight="1">
      <c r="A361" s="268" t="s">
        <v>605</v>
      </c>
      <c r="B361" s="269" t="s">
        <v>606</v>
      </c>
      <c r="C361" s="270" t="s">
        <v>323</v>
      </c>
      <c r="D361" s="271"/>
      <c r="E361" s="272">
        <v>1268.5</v>
      </c>
      <c r="F361" s="272">
        <v>1268.5</v>
      </c>
    </row>
    <row r="362" spans="1:6" ht="63" customHeight="1">
      <c r="A362" s="268" t="s">
        <v>344</v>
      </c>
      <c r="B362" s="269" t="s">
        <v>606</v>
      </c>
      <c r="C362" s="270" t="s">
        <v>345</v>
      </c>
      <c r="D362" s="271"/>
      <c r="E362" s="272">
        <v>1162.7</v>
      </c>
      <c r="F362" s="272">
        <v>1162.7</v>
      </c>
    </row>
    <row r="363" spans="1:6" ht="62.4">
      <c r="A363" s="268" t="s">
        <v>165</v>
      </c>
      <c r="B363" s="269" t="s">
        <v>606</v>
      </c>
      <c r="C363" s="270" t="s">
        <v>345</v>
      </c>
      <c r="D363" s="271">
        <v>104</v>
      </c>
      <c r="E363" s="272">
        <v>1162.7</v>
      </c>
      <c r="F363" s="272">
        <v>1162.7</v>
      </c>
    </row>
    <row r="364" spans="1:6" ht="31.2">
      <c r="A364" s="268" t="s">
        <v>330</v>
      </c>
      <c r="B364" s="269" t="s">
        <v>606</v>
      </c>
      <c r="C364" s="270" t="s">
        <v>331</v>
      </c>
      <c r="D364" s="271"/>
      <c r="E364" s="272">
        <v>105.8</v>
      </c>
      <c r="F364" s="272">
        <v>105.8</v>
      </c>
    </row>
    <row r="365" spans="1:6" ht="62.4">
      <c r="A365" s="268" t="s">
        <v>165</v>
      </c>
      <c r="B365" s="269" t="s">
        <v>606</v>
      </c>
      <c r="C365" s="270" t="s">
        <v>331</v>
      </c>
      <c r="D365" s="271">
        <v>104</v>
      </c>
      <c r="E365" s="272">
        <v>105.8</v>
      </c>
      <c r="F365" s="272">
        <v>105.8</v>
      </c>
    </row>
    <row r="366" spans="1:6" ht="62.4">
      <c r="A366" s="268" t="s">
        <v>607</v>
      </c>
      <c r="B366" s="269" t="s">
        <v>608</v>
      </c>
      <c r="C366" s="270" t="s">
        <v>323</v>
      </c>
      <c r="D366" s="271"/>
      <c r="E366" s="272">
        <v>1289.0999999999999</v>
      </c>
      <c r="F366" s="272">
        <v>1289.0999999999999</v>
      </c>
    </row>
    <row r="367" spans="1:6" ht="63" customHeight="1">
      <c r="A367" s="268" t="s">
        <v>344</v>
      </c>
      <c r="B367" s="269" t="s">
        <v>608</v>
      </c>
      <c r="C367" s="270" t="s">
        <v>345</v>
      </c>
      <c r="D367" s="271"/>
      <c r="E367" s="272">
        <v>1075.7</v>
      </c>
      <c r="F367" s="272">
        <v>1075.7</v>
      </c>
    </row>
    <row r="368" spans="1:6" ht="62.4">
      <c r="A368" s="268" t="s">
        <v>165</v>
      </c>
      <c r="B368" s="269" t="s">
        <v>608</v>
      </c>
      <c r="C368" s="270" t="s">
        <v>345</v>
      </c>
      <c r="D368" s="271">
        <v>104</v>
      </c>
      <c r="E368" s="272">
        <v>1075.7</v>
      </c>
      <c r="F368" s="272">
        <v>1075.7</v>
      </c>
    </row>
    <row r="369" spans="1:6" ht="31.2">
      <c r="A369" s="268" t="s">
        <v>330</v>
      </c>
      <c r="B369" s="269" t="s">
        <v>608</v>
      </c>
      <c r="C369" s="270" t="s">
        <v>331</v>
      </c>
      <c r="D369" s="271"/>
      <c r="E369" s="272">
        <v>213.4</v>
      </c>
      <c r="F369" s="272">
        <v>213.4</v>
      </c>
    </row>
    <row r="370" spans="1:6" ht="62.4">
      <c r="A370" s="268" t="s">
        <v>165</v>
      </c>
      <c r="B370" s="269" t="s">
        <v>608</v>
      </c>
      <c r="C370" s="270" t="s">
        <v>331</v>
      </c>
      <c r="D370" s="271">
        <v>104</v>
      </c>
      <c r="E370" s="272">
        <v>213.4</v>
      </c>
      <c r="F370" s="272">
        <v>213.4</v>
      </c>
    </row>
    <row r="371" spans="1:6" ht="31.2">
      <c r="A371" s="268" t="s">
        <v>609</v>
      </c>
      <c r="B371" s="269" t="s">
        <v>610</v>
      </c>
      <c r="C371" s="270" t="s">
        <v>323</v>
      </c>
      <c r="D371" s="271"/>
      <c r="E371" s="272">
        <v>629.6</v>
      </c>
      <c r="F371" s="272">
        <v>629.6</v>
      </c>
    </row>
    <row r="372" spans="1:6" ht="63" customHeight="1">
      <c r="A372" s="268" t="s">
        <v>344</v>
      </c>
      <c r="B372" s="269" t="s">
        <v>610</v>
      </c>
      <c r="C372" s="270" t="s">
        <v>345</v>
      </c>
      <c r="D372" s="271"/>
      <c r="E372" s="272">
        <v>576.6</v>
      </c>
      <c r="F372" s="272">
        <v>576.6</v>
      </c>
    </row>
    <row r="373" spans="1:6" ht="62.4">
      <c r="A373" s="268" t="s">
        <v>165</v>
      </c>
      <c r="B373" s="269" t="s">
        <v>610</v>
      </c>
      <c r="C373" s="270" t="s">
        <v>345</v>
      </c>
      <c r="D373" s="271">
        <v>104</v>
      </c>
      <c r="E373" s="272">
        <v>576.6</v>
      </c>
      <c r="F373" s="272">
        <v>576.6</v>
      </c>
    </row>
    <row r="374" spans="1:6" ht="31.2">
      <c r="A374" s="268" t="s">
        <v>330</v>
      </c>
      <c r="B374" s="269" t="s">
        <v>610</v>
      </c>
      <c r="C374" s="270" t="s">
        <v>331</v>
      </c>
      <c r="D374" s="271"/>
      <c r="E374" s="272">
        <v>53</v>
      </c>
      <c r="F374" s="272">
        <v>53</v>
      </c>
    </row>
    <row r="375" spans="1:6" ht="62.4">
      <c r="A375" s="268" t="s">
        <v>165</v>
      </c>
      <c r="B375" s="269" t="s">
        <v>610</v>
      </c>
      <c r="C375" s="270" t="s">
        <v>331</v>
      </c>
      <c r="D375" s="271">
        <v>104</v>
      </c>
      <c r="E375" s="272">
        <v>53</v>
      </c>
      <c r="F375" s="272">
        <v>53</v>
      </c>
    </row>
    <row r="376" spans="1:6" ht="46.8">
      <c r="A376" s="268" t="s">
        <v>611</v>
      </c>
      <c r="B376" s="269" t="s">
        <v>612</v>
      </c>
      <c r="C376" s="270" t="s">
        <v>323</v>
      </c>
      <c r="D376" s="271"/>
      <c r="E376" s="272">
        <v>629.6</v>
      </c>
      <c r="F376" s="272">
        <v>629.6</v>
      </c>
    </row>
    <row r="377" spans="1:6" ht="63" customHeight="1">
      <c r="A377" s="268" t="s">
        <v>344</v>
      </c>
      <c r="B377" s="269" t="s">
        <v>612</v>
      </c>
      <c r="C377" s="270" t="s">
        <v>345</v>
      </c>
      <c r="D377" s="271"/>
      <c r="E377" s="272">
        <v>576.6</v>
      </c>
      <c r="F377" s="272">
        <v>576.6</v>
      </c>
    </row>
    <row r="378" spans="1:6" ht="62.4">
      <c r="A378" s="268" t="s">
        <v>165</v>
      </c>
      <c r="B378" s="269" t="s">
        <v>612</v>
      </c>
      <c r="C378" s="270" t="s">
        <v>345</v>
      </c>
      <c r="D378" s="271">
        <v>104</v>
      </c>
      <c r="E378" s="272">
        <v>576.6</v>
      </c>
      <c r="F378" s="272">
        <v>576.6</v>
      </c>
    </row>
    <row r="379" spans="1:6" ht="31.2">
      <c r="A379" s="268" t="s">
        <v>330</v>
      </c>
      <c r="B379" s="269" t="s">
        <v>612</v>
      </c>
      <c r="C379" s="270" t="s">
        <v>331</v>
      </c>
      <c r="D379" s="271"/>
      <c r="E379" s="272">
        <v>53</v>
      </c>
      <c r="F379" s="272">
        <v>53</v>
      </c>
    </row>
    <row r="380" spans="1:6" ht="62.4">
      <c r="A380" s="268" t="s">
        <v>165</v>
      </c>
      <c r="B380" s="269" t="s">
        <v>612</v>
      </c>
      <c r="C380" s="270" t="s">
        <v>331</v>
      </c>
      <c r="D380" s="271">
        <v>104</v>
      </c>
      <c r="E380" s="272">
        <v>53</v>
      </c>
      <c r="F380" s="272">
        <v>53</v>
      </c>
    </row>
    <row r="381" spans="1:6" ht="94.5" customHeight="1">
      <c r="A381" s="268" t="s">
        <v>613</v>
      </c>
      <c r="B381" s="269" t="s">
        <v>614</v>
      </c>
      <c r="C381" s="270" t="s">
        <v>323</v>
      </c>
      <c r="D381" s="271"/>
      <c r="E381" s="272">
        <v>0.7</v>
      </c>
      <c r="F381" s="272">
        <v>0.7</v>
      </c>
    </row>
    <row r="382" spans="1:6" ht="31.2">
      <c r="A382" s="268" t="s">
        <v>330</v>
      </c>
      <c r="B382" s="269" t="s">
        <v>614</v>
      </c>
      <c r="C382" s="270" t="s">
        <v>331</v>
      </c>
      <c r="D382" s="271"/>
      <c r="E382" s="272">
        <v>0.7</v>
      </c>
      <c r="F382" s="272">
        <v>0.7</v>
      </c>
    </row>
    <row r="383" spans="1:6" ht="62.4">
      <c r="A383" s="268" t="s">
        <v>165</v>
      </c>
      <c r="B383" s="269" t="s">
        <v>614</v>
      </c>
      <c r="C383" s="270" t="s">
        <v>331</v>
      </c>
      <c r="D383" s="271">
        <v>104</v>
      </c>
      <c r="E383" s="272">
        <v>0.7</v>
      </c>
      <c r="F383" s="272">
        <v>0.7</v>
      </c>
    </row>
    <row r="384" spans="1:6" ht="31.2">
      <c r="A384" s="268" t="s">
        <v>615</v>
      </c>
      <c r="B384" s="269" t="s">
        <v>616</v>
      </c>
      <c r="C384" s="270" t="s">
        <v>323</v>
      </c>
      <c r="D384" s="271"/>
      <c r="E384" s="272">
        <v>36</v>
      </c>
      <c r="F384" s="272">
        <v>36</v>
      </c>
    </row>
    <row r="385" spans="1:6" ht="63" customHeight="1">
      <c r="A385" s="268" t="s">
        <v>344</v>
      </c>
      <c r="B385" s="269" t="s">
        <v>616</v>
      </c>
      <c r="C385" s="270" t="s">
        <v>345</v>
      </c>
      <c r="D385" s="271"/>
      <c r="E385" s="272">
        <v>33.5</v>
      </c>
      <c r="F385" s="272">
        <v>33.5</v>
      </c>
    </row>
    <row r="386" spans="1:6" ht="62.4">
      <c r="A386" s="268" t="s">
        <v>165</v>
      </c>
      <c r="B386" s="269" t="s">
        <v>616</v>
      </c>
      <c r="C386" s="270" t="s">
        <v>345</v>
      </c>
      <c r="D386" s="271">
        <v>104</v>
      </c>
      <c r="E386" s="272">
        <v>33.5</v>
      </c>
      <c r="F386" s="272">
        <v>33.5</v>
      </c>
    </row>
    <row r="387" spans="1:6" ht="31.2">
      <c r="A387" s="268" t="s">
        <v>330</v>
      </c>
      <c r="B387" s="269" t="s">
        <v>616</v>
      </c>
      <c r="C387" s="270" t="s">
        <v>331</v>
      </c>
      <c r="D387" s="271"/>
      <c r="E387" s="272">
        <v>2.5</v>
      </c>
      <c r="F387" s="272">
        <v>2.5</v>
      </c>
    </row>
    <row r="388" spans="1:6" ht="62.4">
      <c r="A388" s="268" t="s">
        <v>165</v>
      </c>
      <c r="B388" s="269" t="s">
        <v>616</v>
      </c>
      <c r="C388" s="270" t="s">
        <v>331</v>
      </c>
      <c r="D388" s="271">
        <v>104</v>
      </c>
      <c r="E388" s="272">
        <v>2.5</v>
      </c>
      <c r="F388" s="272">
        <v>2.5</v>
      </c>
    </row>
    <row r="389" spans="1:6" ht="31.2">
      <c r="A389" s="268" t="s">
        <v>617</v>
      </c>
      <c r="B389" s="269" t="s">
        <v>618</v>
      </c>
      <c r="C389" s="270" t="s">
        <v>323</v>
      </c>
      <c r="D389" s="271"/>
      <c r="E389" s="272">
        <v>10</v>
      </c>
      <c r="F389" s="272">
        <v>10</v>
      </c>
    </row>
    <row r="390" spans="1:6" ht="46.8">
      <c r="A390" s="268" t="s">
        <v>619</v>
      </c>
      <c r="B390" s="269" t="s">
        <v>620</v>
      </c>
      <c r="C390" s="270" t="s">
        <v>323</v>
      </c>
      <c r="D390" s="271"/>
      <c r="E390" s="272">
        <v>10</v>
      </c>
      <c r="F390" s="272">
        <v>10</v>
      </c>
    </row>
    <row r="391" spans="1:6">
      <c r="A391" s="268" t="s">
        <v>621</v>
      </c>
      <c r="B391" s="269" t="s">
        <v>622</v>
      </c>
      <c r="C391" s="270" t="s">
        <v>323</v>
      </c>
      <c r="D391" s="271"/>
      <c r="E391" s="272">
        <v>10</v>
      </c>
      <c r="F391" s="272">
        <v>10</v>
      </c>
    </row>
    <row r="392" spans="1:6">
      <c r="A392" s="268" t="s">
        <v>340</v>
      </c>
      <c r="B392" s="269" t="s">
        <v>622</v>
      </c>
      <c r="C392" s="270" t="s">
        <v>341</v>
      </c>
      <c r="D392" s="271"/>
      <c r="E392" s="272">
        <v>10</v>
      </c>
      <c r="F392" s="272">
        <v>10</v>
      </c>
    </row>
    <row r="393" spans="1:6">
      <c r="A393" s="268" t="s">
        <v>162</v>
      </c>
      <c r="B393" s="269" t="s">
        <v>622</v>
      </c>
      <c r="C393" s="270" t="s">
        <v>341</v>
      </c>
      <c r="D393" s="271">
        <v>113</v>
      </c>
      <c r="E393" s="272">
        <v>10</v>
      </c>
      <c r="F393" s="272">
        <v>10</v>
      </c>
    </row>
    <row r="394" spans="1:6" s="262" customFormat="1" ht="46.8">
      <c r="A394" s="263" t="s">
        <v>623</v>
      </c>
      <c r="B394" s="264" t="s">
        <v>624</v>
      </c>
      <c r="C394" s="265" t="s">
        <v>323</v>
      </c>
      <c r="D394" s="266"/>
      <c r="E394" s="267">
        <v>8984.2000000000007</v>
      </c>
      <c r="F394" s="267">
        <v>3897.3</v>
      </c>
    </row>
    <row r="395" spans="1:6" ht="46.8">
      <c r="A395" s="268" t="s">
        <v>625</v>
      </c>
      <c r="B395" s="269" t="s">
        <v>626</v>
      </c>
      <c r="C395" s="270" t="s">
        <v>323</v>
      </c>
      <c r="D395" s="271"/>
      <c r="E395" s="272">
        <v>5277.9</v>
      </c>
      <c r="F395" s="272">
        <v>386.7</v>
      </c>
    </row>
    <row r="396" spans="1:6" ht="46.8">
      <c r="A396" s="268" t="s">
        <v>627</v>
      </c>
      <c r="B396" s="269" t="s">
        <v>628</v>
      </c>
      <c r="C396" s="270" t="s">
        <v>323</v>
      </c>
      <c r="D396" s="271"/>
      <c r="E396" s="272">
        <v>5277.9</v>
      </c>
      <c r="F396" s="272">
        <v>386.7</v>
      </c>
    </row>
    <row r="397" spans="1:6" ht="46.8">
      <c r="A397" s="268" t="s">
        <v>629</v>
      </c>
      <c r="B397" s="269" t="s">
        <v>630</v>
      </c>
      <c r="C397" s="270" t="s">
        <v>323</v>
      </c>
      <c r="D397" s="271"/>
      <c r="E397" s="272">
        <v>37.299999999999997</v>
      </c>
      <c r="F397" s="272">
        <v>37.4</v>
      </c>
    </row>
    <row r="398" spans="1:6" ht="31.2">
      <c r="A398" s="268" t="s">
        <v>330</v>
      </c>
      <c r="B398" s="269" t="s">
        <v>630</v>
      </c>
      <c r="C398" s="270" t="s">
        <v>331</v>
      </c>
      <c r="D398" s="271"/>
      <c r="E398" s="272">
        <v>37.299999999999997</v>
      </c>
      <c r="F398" s="272">
        <v>37.4</v>
      </c>
    </row>
    <row r="399" spans="1:6">
      <c r="A399" s="268" t="s">
        <v>158</v>
      </c>
      <c r="B399" s="269" t="s">
        <v>630</v>
      </c>
      <c r="C399" s="270" t="s">
        <v>331</v>
      </c>
      <c r="D399" s="271">
        <v>709</v>
      </c>
      <c r="E399" s="272">
        <v>37.299999999999997</v>
      </c>
      <c r="F399" s="272">
        <v>37.4</v>
      </c>
    </row>
    <row r="400" spans="1:6">
      <c r="A400" s="268" t="s">
        <v>631</v>
      </c>
      <c r="B400" s="269" t="s">
        <v>632</v>
      </c>
      <c r="C400" s="270" t="s">
        <v>323</v>
      </c>
      <c r="D400" s="271"/>
      <c r="E400" s="272">
        <v>252.2</v>
      </c>
      <c r="F400" s="272">
        <v>349.3</v>
      </c>
    </row>
    <row r="401" spans="1:6" ht="31.2">
      <c r="A401" s="268" t="s">
        <v>330</v>
      </c>
      <c r="B401" s="269" t="s">
        <v>632</v>
      </c>
      <c r="C401" s="270" t="s">
        <v>331</v>
      </c>
      <c r="D401" s="271"/>
      <c r="E401" s="272">
        <v>252.2</v>
      </c>
      <c r="F401" s="272">
        <v>349.3</v>
      </c>
    </row>
    <row r="402" spans="1:6">
      <c r="A402" s="268" t="s">
        <v>178</v>
      </c>
      <c r="B402" s="269" t="s">
        <v>632</v>
      </c>
      <c r="C402" s="270" t="s">
        <v>331</v>
      </c>
      <c r="D402" s="271">
        <v>409</v>
      </c>
      <c r="E402" s="272">
        <v>252.2</v>
      </c>
      <c r="F402" s="272">
        <v>349.3</v>
      </c>
    </row>
    <row r="403" spans="1:6" ht="47.25" customHeight="1">
      <c r="A403" s="268" t="s">
        <v>633</v>
      </c>
      <c r="B403" s="269" t="s">
        <v>634</v>
      </c>
      <c r="C403" s="270" t="s">
        <v>323</v>
      </c>
      <c r="D403" s="271"/>
      <c r="E403" s="272">
        <v>4988.3999999999996</v>
      </c>
      <c r="F403" s="272">
        <v>0</v>
      </c>
    </row>
    <row r="404" spans="1:6" ht="31.2">
      <c r="A404" s="268" t="s">
        <v>463</v>
      </c>
      <c r="B404" s="269" t="s">
        <v>634</v>
      </c>
      <c r="C404" s="270" t="s">
        <v>464</v>
      </c>
      <c r="D404" s="271"/>
      <c r="E404" s="272">
        <v>4988.3999999999996</v>
      </c>
      <c r="F404" s="272">
        <v>0</v>
      </c>
    </row>
    <row r="405" spans="1:6" ht="31.2">
      <c r="A405" s="268" t="s">
        <v>166</v>
      </c>
      <c r="B405" s="269" t="s">
        <v>634</v>
      </c>
      <c r="C405" s="270" t="s">
        <v>464</v>
      </c>
      <c r="D405" s="271">
        <v>505</v>
      </c>
      <c r="E405" s="272">
        <v>4988.3999999999996</v>
      </c>
      <c r="F405" s="272">
        <v>0</v>
      </c>
    </row>
    <row r="406" spans="1:6" ht="46.8">
      <c r="A406" s="268" t="s">
        <v>635</v>
      </c>
      <c r="B406" s="269" t="s">
        <v>636</v>
      </c>
      <c r="C406" s="270" t="s">
        <v>323</v>
      </c>
      <c r="D406" s="271"/>
      <c r="E406" s="272">
        <v>33.5</v>
      </c>
      <c r="F406" s="272">
        <v>33.5</v>
      </c>
    </row>
    <row r="407" spans="1:6" ht="62.4">
      <c r="A407" s="268" t="s">
        <v>637</v>
      </c>
      <c r="B407" s="269" t="s">
        <v>638</v>
      </c>
      <c r="C407" s="270" t="s">
        <v>323</v>
      </c>
      <c r="D407" s="271"/>
      <c r="E407" s="272">
        <v>33.5</v>
      </c>
      <c r="F407" s="272">
        <v>33.5</v>
      </c>
    </row>
    <row r="408" spans="1:6" ht="31.2">
      <c r="A408" s="268" t="s">
        <v>639</v>
      </c>
      <c r="B408" s="269" t="s">
        <v>640</v>
      </c>
      <c r="C408" s="270" t="s">
        <v>323</v>
      </c>
      <c r="D408" s="271"/>
      <c r="E408" s="272">
        <v>30.5</v>
      </c>
      <c r="F408" s="272">
        <v>30.5</v>
      </c>
    </row>
    <row r="409" spans="1:6" ht="31.2">
      <c r="A409" s="268" t="s">
        <v>330</v>
      </c>
      <c r="B409" s="269" t="s">
        <v>640</v>
      </c>
      <c r="C409" s="270" t="s">
        <v>331</v>
      </c>
      <c r="D409" s="271"/>
      <c r="E409" s="272">
        <v>30.5</v>
      </c>
      <c r="F409" s="272">
        <v>30.5</v>
      </c>
    </row>
    <row r="410" spans="1:6">
      <c r="A410" s="268" t="s">
        <v>162</v>
      </c>
      <c r="B410" s="269" t="s">
        <v>640</v>
      </c>
      <c r="C410" s="270" t="s">
        <v>331</v>
      </c>
      <c r="D410" s="271">
        <v>113</v>
      </c>
      <c r="E410" s="272">
        <v>30.5</v>
      </c>
      <c r="F410" s="272">
        <v>30.5</v>
      </c>
    </row>
    <row r="411" spans="1:6">
      <c r="A411" s="268" t="s">
        <v>641</v>
      </c>
      <c r="B411" s="269" t="s">
        <v>642</v>
      </c>
      <c r="C411" s="270" t="s">
        <v>323</v>
      </c>
      <c r="D411" s="271"/>
      <c r="E411" s="272">
        <v>3</v>
      </c>
      <c r="F411" s="272">
        <v>3</v>
      </c>
    </row>
    <row r="412" spans="1:6" ht="31.2">
      <c r="A412" s="268" t="s">
        <v>330</v>
      </c>
      <c r="B412" s="269" t="s">
        <v>642</v>
      </c>
      <c r="C412" s="270" t="s">
        <v>331</v>
      </c>
      <c r="D412" s="271"/>
      <c r="E412" s="272">
        <v>3</v>
      </c>
      <c r="F412" s="272">
        <v>3</v>
      </c>
    </row>
    <row r="413" spans="1:6">
      <c r="A413" s="268" t="s">
        <v>162</v>
      </c>
      <c r="B413" s="269" t="s">
        <v>642</v>
      </c>
      <c r="C413" s="270" t="s">
        <v>331</v>
      </c>
      <c r="D413" s="271">
        <v>113</v>
      </c>
      <c r="E413" s="272">
        <v>3</v>
      </c>
      <c r="F413" s="272">
        <v>3</v>
      </c>
    </row>
    <row r="414" spans="1:6" ht="31.2">
      <c r="A414" s="268" t="s">
        <v>643</v>
      </c>
      <c r="B414" s="269" t="s">
        <v>644</v>
      </c>
      <c r="C414" s="270" t="s">
        <v>323</v>
      </c>
      <c r="D414" s="271"/>
      <c r="E414" s="272">
        <v>3672.8</v>
      </c>
      <c r="F414" s="272">
        <v>3477.1</v>
      </c>
    </row>
    <row r="415" spans="1:6" ht="46.8">
      <c r="A415" s="268" t="s">
        <v>645</v>
      </c>
      <c r="B415" s="269" t="s">
        <v>646</v>
      </c>
      <c r="C415" s="270" t="s">
        <v>323</v>
      </c>
      <c r="D415" s="271"/>
      <c r="E415" s="272">
        <v>70</v>
      </c>
      <c r="F415" s="272">
        <v>70</v>
      </c>
    </row>
    <row r="416" spans="1:6" ht="46.8">
      <c r="A416" s="268" t="s">
        <v>647</v>
      </c>
      <c r="B416" s="269" t="s">
        <v>648</v>
      </c>
      <c r="C416" s="270" t="s">
        <v>323</v>
      </c>
      <c r="D416" s="271"/>
      <c r="E416" s="272">
        <v>25</v>
      </c>
      <c r="F416" s="272">
        <v>25</v>
      </c>
    </row>
    <row r="417" spans="1:6" ht="31.2">
      <c r="A417" s="268" t="s">
        <v>330</v>
      </c>
      <c r="B417" s="269" t="s">
        <v>648</v>
      </c>
      <c r="C417" s="270" t="s">
        <v>331</v>
      </c>
      <c r="D417" s="271"/>
      <c r="E417" s="272">
        <v>25</v>
      </c>
      <c r="F417" s="272">
        <v>25</v>
      </c>
    </row>
    <row r="418" spans="1:6">
      <c r="A418" s="268" t="s">
        <v>162</v>
      </c>
      <c r="B418" s="269" t="s">
        <v>648</v>
      </c>
      <c r="C418" s="270" t="s">
        <v>331</v>
      </c>
      <c r="D418" s="271">
        <v>113</v>
      </c>
      <c r="E418" s="272">
        <v>25</v>
      </c>
      <c r="F418" s="272">
        <v>25</v>
      </c>
    </row>
    <row r="419" spans="1:6" ht="46.8">
      <c r="A419" s="268" t="s">
        <v>649</v>
      </c>
      <c r="B419" s="269" t="s">
        <v>650</v>
      </c>
      <c r="C419" s="270" t="s">
        <v>323</v>
      </c>
      <c r="D419" s="271"/>
      <c r="E419" s="272">
        <v>15</v>
      </c>
      <c r="F419" s="272">
        <v>15</v>
      </c>
    </row>
    <row r="420" spans="1:6" ht="31.2">
      <c r="A420" s="268" t="s">
        <v>330</v>
      </c>
      <c r="B420" s="269" t="s">
        <v>650</v>
      </c>
      <c r="C420" s="270" t="s">
        <v>331</v>
      </c>
      <c r="D420" s="271"/>
      <c r="E420" s="272">
        <v>15</v>
      </c>
      <c r="F420" s="272">
        <v>15</v>
      </c>
    </row>
    <row r="421" spans="1:6">
      <c r="A421" s="268" t="s">
        <v>162</v>
      </c>
      <c r="B421" s="269" t="s">
        <v>650</v>
      </c>
      <c r="C421" s="270" t="s">
        <v>331</v>
      </c>
      <c r="D421" s="271">
        <v>113</v>
      </c>
      <c r="E421" s="272">
        <v>15</v>
      </c>
      <c r="F421" s="272">
        <v>15</v>
      </c>
    </row>
    <row r="422" spans="1:6" ht="78">
      <c r="A422" s="268" t="s">
        <v>651</v>
      </c>
      <c r="B422" s="269" t="s">
        <v>652</v>
      </c>
      <c r="C422" s="270" t="s">
        <v>323</v>
      </c>
      <c r="D422" s="271"/>
      <c r="E422" s="272">
        <v>5</v>
      </c>
      <c r="F422" s="272">
        <v>5</v>
      </c>
    </row>
    <row r="423" spans="1:6" ht="31.2">
      <c r="A423" s="268" t="s">
        <v>330</v>
      </c>
      <c r="B423" s="269" t="s">
        <v>652</v>
      </c>
      <c r="C423" s="270" t="s">
        <v>331</v>
      </c>
      <c r="D423" s="271"/>
      <c r="E423" s="272">
        <v>5</v>
      </c>
      <c r="F423" s="272">
        <v>5</v>
      </c>
    </row>
    <row r="424" spans="1:6">
      <c r="A424" s="268" t="s">
        <v>162</v>
      </c>
      <c r="B424" s="269" t="s">
        <v>652</v>
      </c>
      <c r="C424" s="270" t="s">
        <v>331</v>
      </c>
      <c r="D424" s="271">
        <v>113</v>
      </c>
      <c r="E424" s="272">
        <v>5</v>
      </c>
      <c r="F424" s="272">
        <v>5</v>
      </c>
    </row>
    <row r="425" spans="1:6" ht="46.8">
      <c r="A425" s="268" t="s">
        <v>653</v>
      </c>
      <c r="B425" s="269" t="s">
        <v>654</v>
      </c>
      <c r="C425" s="270" t="s">
        <v>323</v>
      </c>
      <c r="D425" s="271"/>
      <c r="E425" s="272">
        <v>10</v>
      </c>
      <c r="F425" s="272">
        <v>10</v>
      </c>
    </row>
    <row r="426" spans="1:6" ht="31.2">
      <c r="A426" s="268" t="s">
        <v>330</v>
      </c>
      <c r="B426" s="269" t="s">
        <v>654</v>
      </c>
      <c r="C426" s="270" t="s">
        <v>331</v>
      </c>
      <c r="D426" s="271"/>
      <c r="E426" s="272">
        <v>10</v>
      </c>
      <c r="F426" s="272">
        <v>10</v>
      </c>
    </row>
    <row r="427" spans="1:6">
      <c r="A427" s="268" t="s">
        <v>162</v>
      </c>
      <c r="B427" s="269" t="s">
        <v>654</v>
      </c>
      <c r="C427" s="270" t="s">
        <v>331</v>
      </c>
      <c r="D427" s="271">
        <v>113</v>
      </c>
      <c r="E427" s="272">
        <v>10</v>
      </c>
      <c r="F427" s="272">
        <v>10</v>
      </c>
    </row>
    <row r="428" spans="1:6" ht="62.4">
      <c r="A428" s="268" t="s">
        <v>655</v>
      </c>
      <c r="B428" s="269" t="s">
        <v>656</v>
      </c>
      <c r="C428" s="270" t="s">
        <v>323</v>
      </c>
      <c r="D428" s="271"/>
      <c r="E428" s="272">
        <v>15</v>
      </c>
      <c r="F428" s="272">
        <v>15</v>
      </c>
    </row>
    <row r="429" spans="1:6" ht="31.2">
      <c r="A429" s="268" t="s">
        <v>330</v>
      </c>
      <c r="B429" s="269" t="s">
        <v>656</v>
      </c>
      <c r="C429" s="270" t="s">
        <v>331</v>
      </c>
      <c r="D429" s="271"/>
      <c r="E429" s="272">
        <v>15</v>
      </c>
      <c r="F429" s="272">
        <v>15</v>
      </c>
    </row>
    <row r="430" spans="1:6">
      <c r="A430" s="268" t="s">
        <v>162</v>
      </c>
      <c r="B430" s="269" t="s">
        <v>656</v>
      </c>
      <c r="C430" s="270" t="s">
        <v>331</v>
      </c>
      <c r="D430" s="271">
        <v>113</v>
      </c>
      <c r="E430" s="272">
        <v>15</v>
      </c>
      <c r="F430" s="272">
        <v>15</v>
      </c>
    </row>
    <row r="431" spans="1:6" ht="62.4">
      <c r="A431" s="268" t="s">
        <v>657</v>
      </c>
      <c r="B431" s="269" t="s">
        <v>658</v>
      </c>
      <c r="C431" s="270" t="s">
        <v>323</v>
      </c>
      <c r="D431" s="271"/>
      <c r="E431" s="272">
        <v>3602.8</v>
      </c>
      <c r="F431" s="272">
        <v>3407.1</v>
      </c>
    </row>
    <row r="432" spans="1:6" ht="31.2">
      <c r="A432" s="268" t="s">
        <v>334</v>
      </c>
      <c r="B432" s="269" t="s">
        <v>659</v>
      </c>
      <c r="C432" s="270" t="s">
        <v>323</v>
      </c>
      <c r="D432" s="271"/>
      <c r="E432" s="272">
        <v>30</v>
      </c>
      <c r="F432" s="272">
        <v>0</v>
      </c>
    </row>
    <row r="433" spans="1:6" ht="31.2">
      <c r="A433" s="268" t="s">
        <v>330</v>
      </c>
      <c r="B433" s="269" t="s">
        <v>659</v>
      </c>
      <c r="C433" s="270" t="s">
        <v>331</v>
      </c>
      <c r="D433" s="271"/>
      <c r="E433" s="272">
        <v>30</v>
      </c>
      <c r="F433" s="272">
        <v>0</v>
      </c>
    </row>
    <row r="434" spans="1:6" ht="31.2">
      <c r="A434" s="268" t="s">
        <v>154</v>
      </c>
      <c r="B434" s="269" t="s">
        <v>659</v>
      </c>
      <c r="C434" s="270" t="s">
        <v>331</v>
      </c>
      <c r="D434" s="271">
        <v>705</v>
      </c>
      <c r="E434" s="272">
        <v>30</v>
      </c>
      <c r="F434" s="272">
        <v>0</v>
      </c>
    </row>
    <row r="435" spans="1:6">
      <c r="A435" s="268" t="s">
        <v>336</v>
      </c>
      <c r="B435" s="269" t="s">
        <v>660</v>
      </c>
      <c r="C435" s="270" t="s">
        <v>323</v>
      </c>
      <c r="D435" s="271"/>
      <c r="E435" s="272">
        <v>3572.8</v>
      </c>
      <c r="F435" s="272">
        <v>3407.1</v>
      </c>
    </row>
    <row r="436" spans="1:6" ht="63" customHeight="1">
      <c r="A436" s="268" t="s">
        <v>344</v>
      </c>
      <c r="B436" s="269" t="s">
        <v>660</v>
      </c>
      <c r="C436" s="270" t="s">
        <v>345</v>
      </c>
      <c r="D436" s="271"/>
      <c r="E436" s="272">
        <v>2531.1999999999998</v>
      </c>
      <c r="F436" s="272">
        <v>2323</v>
      </c>
    </row>
    <row r="437" spans="1:6" ht="31.2">
      <c r="A437" s="268" t="s">
        <v>180</v>
      </c>
      <c r="B437" s="269" t="s">
        <v>660</v>
      </c>
      <c r="C437" s="270" t="s">
        <v>345</v>
      </c>
      <c r="D437" s="271">
        <v>314</v>
      </c>
      <c r="E437" s="272">
        <v>2531.1999999999998</v>
      </c>
      <c r="F437" s="272">
        <v>2323</v>
      </c>
    </row>
    <row r="438" spans="1:6" ht="31.2">
      <c r="A438" s="268" t="s">
        <v>330</v>
      </c>
      <c r="B438" s="269" t="s">
        <v>660</v>
      </c>
      <c r="C438" s="270" t="s">
        <v>331</v>
      </c>
      <c r="D438" s="271"/>
      <c r="E438" s="272">
        <v>1041.5999999999999</v>
      </c>
      <c r="F438" s="272">
        <v>1084.0999999999999</v>
      </c>
    </row>
    <row r="439" spans="1:6" ht="31.2">
      <c r="A439" s="268" t="s">
        <v>180</v>
      </c>
      <c r="B439" s="269" t="s">
        <v>660</v>
      </c>
      <c r="C439" s="270" t="s">
        <v>331</v>
      </c>
      <c r="D439" s="271">
        <v>314</v>
      </c>
      <c r="E439" s="272">
        <v>1041.5999999999999</v>
      </c>
      <c r="F439" s="272">
        <v>1084.0999999999999</v>
      </c>
    </row>
    <row r="440" spans="1:6" s="262" customFormat="1" ht="46.8">
      <c r="A440" s="263" t="s">
        <v>662</v>
      </c>
      <c r="B440" s="264" t="s">
        <v>663</v>
      </c>
      <c r="C440" s="265" t="s">
        <v>323</v>
      </c>
      <c r="D440" s="266"/>
      <c r="E440" s="267">
        <v>5116</v>
      </c>
      <c r="F440" s="267">
        <v>629</v>
      </c>
    </row>
    <row r="441" spans="1:6" ht="30.75" customHeight="1">
      <c r="A441" s="268" t="s">
        <v>664</v>
      </c>
      <c r="B441" s="269" t="s">
        <v>665</v>
      </c>
      <c r="C441" s="270" t="s">
        <v>323</v>
      </c>
      <c r="D441" s="271"/>
      <c r="E441" s="272">
        <v>166</v>
      </c>
      <c r="F441" s="272">
        <v>166</v>
      </c>
    </row>
    <row r="442" spans="1:6" ht="46.8">
      <c r="A442" s="268" t="s">
        <v>666</v>
      </c>
      <c r="B442" s="269" t="s">
        <v>667</v>
      </c>
      <c r="C442" s="270" t="s">
        <v>323</v>
      </c>
      <c r="D442" s="271"/>
      <c r="E442" s="272">
        <v>166</v>
      </c>
      <c r="F442" s="272">
        <v>166</v>
      </c>
    </row>
    <row r="443" spans="1:6" ht="46.8">
      <c r="A443" s="268" t="s">
        <v>668</v>
      </c>
      <c r="B443" s="269" t="s">
        <v>669</v>
      </c>
      <c r="C443" s="270" t="s">
        <v>323</v>
      </c>
      <c r="D443" s="271"/>
      <c r="E443" s="272">
        <v>106</v>
      </c>
      <c r="F443" s="272">
        <v>106</v>
      </c>
    </row>
    <row r="444" spans="1:6" ht="31.2">
      <c r="A444" s="268" t="s">
        <v>330</v>
      </c>
      <c r="B444" s="269" t="s">
        <v>669</v>
      </c>
      <c r="C444" s="270" t="s">
        <v>331</v>
      </c>
      <c r="D444" s="271"/>
      <c r="E444" s="272">
        <v>106</v>
      </c>
      <c r="F444" s="272">
        <v>106</v>
      </c>
    </row>
    <row r="445" spans="1:6">
      <c r="A445" s="268" t="s">
        <v>159</v>
      </c>
      <c r="B445" s="269" t="s">
        <v>669</v>
      </c>
      <c r="C445" s="270" t="s">
        <v>331</v>
      </c>
      <c r="D445" s="271">
        <v>707</v>
      </c>
      <c r="E445" s="272">
        <v>106</v>
      </c>
      <c r="F445" s="272">
        <v>106</v>
      </c>
    </row>
    <row r="446" spans="1:6" ht="46.8">
      <c r="A446" s="268" t="s">
        <v>670</v>
      </c>
      <c r="B446" s="269" t="s">
        <v>671</v>
      </c>
      <c r="C446" s="270" t="s">
        <v>323</v>
      </c>
      <c r="D446" s="271"/>
      <c r="E446" s="272">
        <v>40</v>
      </c>
      <c r="F446" s="272">
        <v>40</v>
      </c>
    </row>
    <row r="447" spans="1:6" ht="31.2">
      <c r="A447" s="268" t="s">
        <v>330</v>
      </c>
      <c r="B447" s="269" t="s">
        <v>671</v>
      </c>
      <c r="C447" s="270" t="s">
        <v>331</v>
      </c>
      <c r="D447" s="271"/>
      <c r="E447" s="272">
        <v>40</v>
      </c>
      <c r="F447" s="272">
        <v>40</v>
      </c>
    </row>
    <row r="448" spans="1:6">
      <c r="A448" s="268" t="s">
        <v>159</v>
      </c>
      <c r="B448" s="269" t="s">
        <v>671</v>
      </c>
      <c r="C448" s="270" t="s">
        <v>331</v>
      </c>
      <c r="D448" s="271">
        <v>707</v>
      </c>
      <c r="E448" s="272">
        <v>40</v>
      </c>
      <c r="F448" s="272">
        <v>40</v>
      </c>
    </row>
    <row r="449" spans="1:6" ht="46.8">
      <c r="A449" s="268" t="s">
        <v>672</v>
      </c>
      <c r="B449" s="269" t="s">
        <v>673</v>
      </c>
      <c r="C449" s="270" t="s">
        <v>323</v>
      </c>
      <c r="D449" s="271"/>
      <c r="E449" s="272">
        <v>20</v>
      </c>
      <c r="F449" s="272">
        <v>20</v>
      </c>
    </row>
    <row r="450" spans="1:6" ht="31.2">
      <c r="A450" s="268" t="s">
        <v>330</v>
      </c>
      <c r="B450" s="269" t="s">
        <v>673</v>
      </c>
      <c r="C450" s="270" t="s">
        <v>331</v>
      </c>
      <c r="D450" s="271"/>
      <c r="E450" s="272">
        <v>20</v>
      </c>
      <c r="F450" s="272">
        <v>20</v>
      </c>
    </row>
    <row r="451" spans="1:6">
      <c r="A451" s="268" t="s">
        <v>159</v>
      </c>
      <c r="B451" s="269" t="s">
        <v>673</v>
      </c>
      <c r="C451" s="270" t="s">
        <v>331</v>
      </c>
      <c r="D451" s="271">
        <v>707</v>
      </c>
      <c r="E451" s="272">
        <v>20</v>
      </c>
      <c r="F451" s="272">
        <v>20</v>
      </c>
    </row>
    <row r="452" spans="1:6" ht="46.8">
      <c r="A452" s="268" t="s">
        <v>675</v>
      </c>
      <c r="B452" s="269" t="s">
        <v>676</v>
      </c>
      <c r="C452" s="270" t="s">
        <v>323</v>
      </c>
      <c r="D452" s="271"/>
      <c r="E452" s="272">
        <v>4329</v>
      </c>
      <c r="F452" s="272">
        <v>379</v>
      </c>
    </row>
    <row r="453" spans="1:6" ht="31.2">
      <c r="A453" s="268" t="s">
        <v>677</v>
      </c>
      <c r="B453" s="269" t="s">
        <v>678</v>
      </c>
      <c r="C453" s="270" t="s">
        <v>323</v>
      </c>
      <c r="D453" s="271"/>
      <c r="E453" s="272">
        <v>289</v>
      </c>
      <c r="F453" s="272">
        <v>289</v>
      </c>
    </row>
    <row r="454" spans="1:6" ht="31.2">
      <c r="A454" s="268" t="s">
        <v>679</v>
      </c>
      <c r="B454" s="269" t="s">
        <v>680</v>
      </c>
      <c r="C454" s="270" t="s">
        <v>323</v>
      </c>
      <c r="D454" s="271"/>
      <c r="E454" s="272">
        <v>263</v>
      </c>
      <c r="F454" s="272">
        <v>263</v>
      </c>
    </row>
    <row r="455" spans="1:6" ht="31.2">
      <c r="A455" s="268" t="s">
        <v>330</v>
      </c>
      <c r="B455" s="269" t="s">
        <v>680</v>
      </c>
      <c r="C455" s="270" t="s">
        <v>331</v>
      </c>
      <c r="D455" s="271"/>
      <c r="E455" s="272">
        <v>263</v>
      </c>
      <c r="F455" s="272">
        <v>263</v>
      </c>
    </row>
    <row r="456" spans="1:6">
      <c r="A456" s="268" t="s">
        <v>181</v>
      </c>
      <c r="B456" s="269" t="s">
        <v>680</v>
      </c>
      <c r="C456" s="270" t="s">
        <v>331</v>
      </c>
      <c r="D456" s="271">
        <v>1101</v>
      </c>
      <c r="E456" s="272">
        <v>263</v>
      </c>
      <c r="F456" s="272">
        <v>263</v>
      </c>
    </row>
    <row r="457" spans="1:6" ht="31.2">
      <c r="A457" s="268" t="s">
        <v>681</v>
      </c>
      <c r="B457" s="269" t="s">
        <v>682</v>
      </c>
      <c r="C457" s="270" t="s">
        <v>323</v>
      </c>
      <c r="D457" s="271"/>
      <c r="E457" s="272">
        <v>6</v>
      </c>
      <c r="F457" s="272">
        <v>6</v>
      </c>
    </row>
    <row r="458" spans="1:6" ht="31.2">
      <c r="A458" s="268" t="s">
        <v>330</v>
      </c>
      <c r="B458" s="269" t="s">
        <v>682</v>
      </c>
      <c r="C458" s="270" t="s">
        <v>331</v>
      </c>
      <c r="D458" s="271"/>
      <c r="E458" s="272">
        <v>6</v>
      </c>
      <c r="F458" s="272">
        <v>6</v>
      </c>
    </row>
    <row r="459" spans="1:6">
      <c r="A459" s="268" t="s">
        <v>181</v>
      </c>
      <c r="B459" s="269" t="s">
        <v>682</v>
      </c>
      <c r="C459" s="270" t="s">
        <v>331</v>
      </c>
      <c r="D459" s="271">
        <v>1101</v>
      </c>
      <c r="E459" s="272">
        <v>6</v>
      </c>
      <c r="F459" s="272">
        <v>6</v>
      </c>
    </row>
    <row r="460" spans="1:6" ht="46.8">
      <c r="A460" s="268" t="s">
        <v>683</v>
      </c>
      <c r="B460" s="269" t="s">
        <v>684</v>
      </c>
      <c r="C460" s="270" t="s">
        <v>323</v>
      </c>
      <c r="D460" s="271"/>
      <c r="E460" s="272">
        <v>20</v>
      </c>
      <c r="F460" s="272">
        <v>20</v>
      </c>
    </row>
    <row r="461" spans="1:6" ht="31.2">
      <c r="A461" s="268" t="s">
        <v>330</v>
      </c>
      <c r="B461" s="269" t="s">
        <v>684</v>
      </c>
      <c r="C461" s="270" t="s">
        <v>331</v>
      </c>
      <c r="D461" s="271"/>
      <c r="E461" s="272">
        <v>20</v>
      </c>
      <c r="F461" s="272">
        <v>20</v>
      </c>
    </row>
    <row r="462" spans="1:6">
      <c r="A462" s="268" t="s">
        <v>181</v>
      </c>
      <c r="B462" s="269" t="s">
        <v>684</v>
      </c>
      <c r="C462" s="270" t="s">
        <v>331</v>
      </c>
      <c r="D462" s="271">
        <v>1101</v>
      </c>
      <c r="E462" s="272">
        <v>20</v>
      </c>
      <c r="F462" s="272">
        <v>20</v>
      </c>
    </row>
    <row r="463" spans="1:6" ht="31.2">
      <c r="A463" s="268" t="s">
        <v>687</v>
      </c>
      <c r="B463" s="269" t="s">
        <v>688</v>
      </c>
      <c r="C463" s="270" t="s">
        <v>323</v>
      </c>
      <c r="D463" s="271"/>
      <c r="E463" s="272">
        <v>4040</v>
      </c>
      <c r="F463" s="272">
        <v>90</v>
      </c>
    </row>
    <row r="464" spans="1:6" ht="31.2">
      <c r="A464" s="268" t="s">
        <v>689</v>
      </c>
      <c r="B464" s="269" t="s">
        <v>690</v>
      </c>
      <c r="C464" s="270" t="s">
        <v>323</v>
      </c>
      <c r="D464" s="271"/>
      <c r="E464" s="272">
        <v>75</v>
      </c>
      <c r="F464" s="272">
        <v>75</v>
      </c>
    </row>
    <row r="465" spans="1:6" ht="31.2">
      <c r="A465" s="268" t="s">
        <v>330</v>
      </c>
      <c r="B465" s="269" t="s">
        <v>690</v>
      </c>
      <c r="C465" s="270" t="s">
        <v>331</v>
      </c>
      <c r="D465" s="271"/>
      <c r="E465" s="272">
        <v>75</v>
      </c>
      <c r="F465" s="272">
        <v>75</v>
      </c>
    </row>
    <row r="466" spans="1:6">
      <c r="A466" s="268" t="s">
        <v>181</v>
      </c>
      <c r="B466" s="269" t="s">
        <v>690</v>
      </c>
      <c r="C466" s="270" t="s">
        <v>331</v>
      </c>
      <c r="D466" s="271">
        <v>1101</v>
      </c>
      <c r="E466" s="272">
        <v>75</v>
      </c>
      <c r="F466" s="272">
        <v>75</v>
      </c>
    </row>
    <row r="467" spans="1:6" ht="31.2">
      <c r="A467" s="268" t="s">
        <v>792</v>
      </c>
      <c r="B467" s="269" t="s">
        <v>793</v>
      </c>
      <c r="C467" s="270" t="s">
        <v>323</v>
      </c>
      <c r="D467" s="271"/>
      <c r="E467" s="272">
        <v>15</v>
      </c>
      <c r="F467" s="272">
        <v>15</v>
      </c>
    </row>
    <row r="468" spans="1:6" ht="31.2">
      <c r="A468" s="268" t="s">
        <v>330</v>
      </c>
      <c r="B468" s="269" t="s">
        <v>793</v>
      </c>
      <c r="C468" s="270" t="s">
        <v>331</v>
      </c>
      <c r="D468" s="271"/>
      <c r="E468" s="272">
        <v>15</v>
      </c>
      <c r="F468" s="272">
        <v>15</v>
      </c>
    </row>
    <row r="469" spans="1:6">
      <c r="A469" s="268" t="s">
        <v>181</v>
      </c>
      <c r="B469" s="269" t="s">
        <v>793</v>
      </c>
      <c r="C469" s="270" t="s">
        <v>331</v>
      </c>
      <c r="D469" s="271">
        <v>1101</v>
      </c>
      <c r="E469" s="272">
        <v>15</v>
      </c>
      <c r="F469" s="272">
        <v>15</v>
      </c>
    </row>
    <row r="470" spans="1:6" ht="46.8">
      <c r="A470" s="268" t="s">
        <v>691</v>
      </c>
      <c r="B470" s="269" t="s">
        <v>692</v>
      </c>
      <c r="C470" s="270" t="s">
        <v>323</v>
      </c>
      <c r="D470" s="271"/>
      <c r="E470" s="272">
        <v>3950</v>
      </c>
      <c r="F470" s="272">
        <v>0</v>
      </c>
    </row>
    <row r="471" spans="1:6" ht="31.2">
      <c r="A471" s="268" t="s">
        <v>463</v>
      </c>
      <c r="B471" s="269" t="s">
        <v>692</v>
      </c>
      <c r="C471" s="270" t="s">
        <v>464</v>
      </c>
      <c r="D471" s="271"/>
      <c r="E471" s="272">
        <v>3950</v>
      </c>
      <c r="F471" s="272">
        <v>0</v>
      </c>
    </row>
    <row r="472" spans="1:6">
      <c r="A472" s="268" t="s">
        <v>181</v>
      </c>
      <c r="B472" s="269" t="s">
        <v>692</v>
      </c>
      <c r="C472" s="270" t="s">
        <v>464</v>
      </c>
      <c r="D472" s="271">
        <v>1101</v>
      </c>
      <c r="E472" s="272">
        <v>3950</v>
      </c>
      <c r="F472" s="272">
        <v>0</v>
      </c>
    </row>
    <row r="473" spans="1:6" ht="31.2">
      <c r="A473" s="268" t="s">
        <v>695</v>
      </c>
      <c r="B473" s="269" t="s">
        <v>696</v>
      </c>
      <c r="C473" s="270" t="s">
        <v>323</v>
      </c>
      <c r="D473" s="271"/>
      <c r="E473" s="272">
        <v>537</v>
      </c>
      <c r="F473" s="272">
        <v>0</v>
      </c>
    </row>
    <row r="474" spans="1:6" ht="31.2">
      <c r="A474" s="268" t="s">
        <v>697</v>
      </c>
      <c r="B474" s="269" t="s">
        <v>698</v>
      </c>
      <c r="C474" s="270" t="s">
        <v>323</v>
      </c>
      <c r="D474" s="271"/>
      <c r="E474" s="272">
        <v>537</v>
      </c>
      <c r="F474" s="272">
        <v>0</v>
      </c>
    </row>
    <row r="475" spans="1:6" ht="62.4">
      <c r="A475" s="268" t="s">
        <v>699</v>
      </c>
      <c r="B475" s="269" t="s">
        <v>700</v>
      </c>
      <c r="C475" s="270" t="s">
        <v>323</v>
      </c>
      <c r="D475" s="271"/>
      <c r="E475" s="272">
        <v>25</v>
      </c>
      <c r="F475" s="272">
        <v>0</v>
      </c>
    </row>
    <row r="476" spans="1:6">
      <c r="A476" s="268" t="s">
        <v>338</v>
      </c>
      <c r="B476" s="269" t="s">
        <v>700</v>
      </c>
      <c r="C476" s="270" t="s">
        <v>339</v>
      </c>
      <c r="D476" s="271"/>
      <c r="E476" s="272">
        <v>25</v>
      </c>
      <c r="F476" s="272">
        <v>0</v>
      </c>
    </row>
    <row r="477" spans="1:6">
      <c r="A477" s="268" t="s">
        <v>167</v>
      </c>
      <c r="B477" s="269" t="s">
        <v>700</v>
      </c>
      <c r="C477" s="270" t="s">
        <v>339</v>
      </c>
      <c r="D477" s="271">
        <v>1003</v>
      </c>
      <c r="E477" s="272">
        <v>25</v>
      </c>
      <c r="F477" s="272">
        <v>0</v>
      </c>
    </row>
    <row r="478" spans="1:6" ht="31.2">
      <c r="A478" s="268" t="s">
        <v>701</v>
      </c>
      <c r="B478" s="269" t="s">
        <v>702</v>
      </c>
      <c r="C478" s="270" t="s">
        <v>323</v>
      </c>
      <c r="D478" s="271"/>
      <c r="E478" s="272">
        <v>512</v>
      </c>
      <c r="F478" s="272">
        <v>0</v>
      </c>
    </row>
    <row r="479" spans="1:6">
      <c r="A479" s="268" t="s">
        <v>338</v>
      </c>
      <c r="B479" s="269" t="s">
        <v>702</v>
      </c>
      <c r="C479" s="270" t="s">
        <v>339</v>
      </c>
      <c r="D479" s="271"/>
      <c r="E479" s="272">
        <v>512</v>
      </c>
      <c r="F479" s="272">
        <v>0</v>
      </c>
    </row>
    <row r="480" spans="1:6">
      <c r="A480" s="268" t="s">
        <v>167</v>
      </c>
      <c r="B480" s="269" t="s">
        <v>702</v>
      </c>
      <c r="C480" s="270" t="s">
        <v>339</v>
      </c>
      <c r="D480" s="271">
        <v>1003</v>
      </c>
      <c r="E480" s="272">
        <v>512</v>
      </c>
      <c r="F480" s="272">
        <v>0</v>
      </c>
    </row>
    <row r="481" spans="1:6" ht="62.4">
      <c r="A481" s="268" t="s">
        <v>703</v>
      </c>
      <c r="B481" s="269" t="s">
        <v>704</v>
      </c>
      <c r="C481" s="270" t="s">
        <v>323</v>
      </c>
      <c r="D481" s="271"/>
      <c r="E481" s="272">
        <v>84</v>
      </c>
      <c r="F481" s="272">
        <v>84</v>
      </c>
    </row>
    <row r="482" spans="1:6" ht="46.8">
      <c r="A482" s="268" t="s">
        <v>705</v>
      </c>
      <c r="B482" s="269" t="s">
        <v>706</v>
      </c>
      <c r="C482" s="270" t="s">
        <v>323</v>
      </c>
      <c r="D482" s="271"/>
      <c r="E482" s="272">
        <v>84</v>
      </c>
      <c r="F482" s="272">
        <v>84</v>
      </c>
    </row>
    <row r="483" spans="1:6" ht="31.2">
      <c r="A483" s="268" t="s">
        <v>707</v>
      </c>
      <c r="B483" s="269" t="s">
        <v>708</v>
      </c>
      <c r="C483" s="270" t="s">
        <v>323</v>
      </c>
      <c r="D483" s="271"/>
      <c r="E483" s="272">
        <v>20</v>
      </c>
      <c r="F483" s="272">
        <v>20</v>
      </c>
    </row>
    <row r="484" spans="1:6" ht="31.2">
      <c r="A484" s="268" t="s">
        <v>330</v>
      </c>
      <c r="B484" s="269" t="s">
        <v>708</v>
      </c>
      <c r="C484" s="270" t="s">
        <v>331</v>
      </c>
      <c r="D484" s="271"/>
      <c r="E484" s="272">
        <v>20</v>
      </c>
      <c r="F484" s="272">
        <v>20</v>
      </c>
    </row>
    <row r="485" spans="1:6">
      <c r="A485" s="268" t="s">
        <v>159</v>
      </c>
      <c r="B485" s="269" t="s">
        <v>708</v>
      </c>
      <c r="C485" s="270" t="s">
        <v>331</v>
      </c>
      <c r="D485" s="271">
        <v>707</v>
      </c>
      <c r="E485" s="272">
        <v>20</v>
      </c>
      <c r="F485" s="272">
        <v>20</v>
      </c>
    </row>
    <row r="486" spans="1:6" ht="31.2">
      <c r="A486" s="268" t="s">
        <v>709</v>
      </c>
      <c r="B486" s="269" t="s">
        <v>710</v>
      </c>
      <c r="C486" s="270" t="s">
        <v>323</v>
      </c>
      <c r="D486" s="271"/>
      <c r="E486" s="272">
        <v>64</v>
      </c>
      <c r="F486" s="272">
        <v>64</v>
      </c>
    </row>
    <row r="487" spans="1:6" ht="31.2">
      <c r="A487" s="268" t="s">
        <v>330</v>
      </c>
      <c r="B487" s="269" t="s">
        <v>710</v>
      </c>
      <c r="C487" s="270" t="s">
        <v>331</v>
      </c>
      <c r="D487" s="271"/>
      <c r="E487" s="272">
        <v>64</v>
      </c>
      <c r="F487" s="272">
        <v>64</v>
      </c>
    </row>
    <row r="488" spans="1:6">
      <c r="A488" s="268" t="s">
        <v>159</v>
      </c>
      <c r="B488" s="269" t="s">
        <v>710</v>
      </c>
      <c r="C488" s="270" t="s">
        <v>331</v>
      </c>
      <c r="D488" s="271">
        <v>707</v>
      </c>
      <c r="E488" s="272">
        <v>64</v>
      </c>
      <c r="F488" s="272">
        <v>64</v>
      </c>
    </row>
    <row r="489" spans="1:6" s="262" customFormat="1" ht="46.8">
      <c r="A489" s="263" t="s">
        <v>711</v>
      </c>
      <c r="B489" s="264" t="s">
        <v>712</v>
      </c>
      <c r="C489" s="265" t="s">
        <v>323</v>
      </c>
      <c r="D489" s="266"/>
      <c r="E489" s="267">
        <v>280</v>
      </c>
      <c r="F489" s="267">
        <v>238</v>
      </c>
    </row>
    <row r="490" spans="1:6" ht="46.8">
      <c r="A490" s="268" t="s">
        <v>713</v>
      </c>
      <c r="B490" s="269" t="s">
        <v>714</v>
      </c>
      <c r="C490" s="270" t="s">
        <v>323</v>
      </c>
      <c r="D490" s="271"/>
      <c r="E490" s="272">
        <v>280</v>
      </c>
      <c r="F490" s="272">
        <v>238</v>
      </c>
    </row>
    <row r="491" spans="1:6" ht="46.8">
      <c r="A491" s="268" t="s">
        <v>715</v>
      </c>
      <c r="B491" s="269" t="s">
        <v>716</v>
      </c>
      <c r="C491" s="270" t="s">
        <v>323</v>
      </c>
      <c r="D491" s="271"/>
      <c r="E491" s="272">
        <v>50</v>
      </c>
      <c r="F491" s="272">
        <v>50</v>
      </c>
    </row>
    <row r="492" spans="1:6">
      <c r="A492" s="268" t="s">
        <v>338</v>
      </c>
      <c r="B492" s="269" t="s">
        <v>716</v>
      </c>
      <c r="C492" s="270" t="s">
        <v>339</v>
      </c>
      <c r="D492" s="271"/>
      <c r="E492" s="272">
        <v>50</v>
      </c>
      <c r="F492" s="272">
        <v>50</v>
      </c>
    </row>
    <row r="493" spans="1:6">
      <c r="A493" s="268" t="s">
        <v>182</v>
      </c>
      <c r="B493" s="269" t="s">
        <v>716</v>
      </c>
      <c r="C493" s="270" t="s">
        <v>339</v>
      </c>
      <c r="D493" s="271">
        <v>909</v>
      </c>
      <c r="E493" s="272">
        <v>50</v>
      </c>
      <c r="F493" s="272">
        <v>50</v>
      </c>
    </row>
    <row r="494" spans="1:6" ht="33.75" customHeight="1">
      <c r="A494" s="268" t="s">
        <v>717</v>
      </c>
      <c r="B494" s="269" t="s">
        <v>718</v>
      </c>
      <c r="C494" s="270" t="s">
        <v>323</v>
      </c>
      <c r="D494" s="271"/>
      <c r="E494" s="272">
        <v>20</v>
      </c>
      <c r="F494" s="272">
        <v>20</v>
      </c>
    </row>
    <row r="495" spans="1:6" ht="31.2">
      <c r="A495" s="268" t="s">
        <v>330</v>
      </c>
      <c r="B495" s="269" t="s">
        <v>718</v>
      </c>
      <c r="C495" s="270" t="s">
        <v>331</v>
      </c>
      <c r="D495" s="271"/>
      <c r="E495" s="272">
        <v>20</v>
      </c>
      <c r="F495" s="272">
        <v>20</v>
      </c>
    </row>
    <row r="496" spans="1:6">
      <c r="A496" s="268" t="s">
        <v>182</v>
      </c>
      <c r="B496" s="269" t="s">
        <v>718</v>
      </c>
      <c r="C496" s="270" t="s">
        <v>331</v>
      </c>
      <c r="D496" s="271">
        <v>909</v>
      </c>
      <c r="E496" s="272">
        <v>20</v>
      </c>
      <c r="F496" s="272">
        <v>20</v>
      </c>
    </row>
    <row r="497" spans="1:6" ht="31.2">
      <c r="A497" s="268" t="s">
        <v>719</v>
      </c>
      <c r="B497" s="269" t="s">
        <v>720</v>
      </c>
      <c r="C497" s="270" t="s">
        <v>323</v>
      </c>
      <c r="D497" s="271"/>
      <c r="E497" s="272">
        <v>210</v>
      </c>
      <c r="F497" s="272">
        <v>168</v>
      </c>
    </row>
    <row r="498" spans="1:6" ht="31.2">
      <c r="A498" s="268" t="s">
        <v>330</v>
      </c>
      <c r="B498" s="269" t="s">
        <v>720</v>
      </c>
      <c r="C498" s="270" t="s">
        <v>331</v>
      </c>
      <c r="D498" s="271"/>
      <c r="E498" s="272">
        <v>210</v>
      </c>
      <c r="F498" s="272">
        <v>168</v>
      </c>
    </row>
    <row r="499" spans="1:6">
      <c r="A499" s="268" t="s">
        <v>182</v>
      </c>
      <c r="B499" s="269" t="s">
        <v>720</v>
      </c>
      <c r="C499" s="270" t="s">
        <v>331</v>
      </c>
      <c r="D499" s="271">
        <v>909</v>
      </c>
      <c r="E499" s="272">
        <v>210</v>
      </c>
      <c r="F499" s="272">
        <v>168</v>
      </c>
    </row>
    <row r="500" spans="1:6" s="262" customFormat="1" ht="46.8">
      <c r="A500" s="263" t="s">
        <v>721</v>
      </c>
      <c r="B500" s="264" t="s">
        <v>722</v>
      </c>
      <c r="C500" s="265" t="s">
        <v>323</v>
      </c>
      <c r="D500" s="266"/>
      <c r="E500" s="267">
        <v>332.1</v>
      </c>
      <c r="F500" s="267">
        <v>332.1</v>
      </c>
    </row>
    <row r="501" spans="1:6" ht="47.25" customHeight="1">
      <c r="A501" s="268" t="s">
        <v>723</v>
      </c>
      <c r="B501" s="269" t="s">
        <v>724</v>
      </c>
      <c r="C501" s="270" t="s">
        <v>323</v>
      </c>
      <c r="D501" s="271"/>
      <c r="E501" s="272">
        <v>232.1</v>
      </c>
      <c r="F501" s="272">
        <v>232.1</v>
      </c>
    </row>
    <row r="502" spans="1:6" ht="62.4">
      <c r="A502" s="268" t="s">
        <v>725</v>
      </c>
      <c r="B502" s="269" t="s">
        <v>726</v>
      </c>
      <c r="C502" s="270" t="s">
        <v>323</v>
      </c>
      <c r="D502" s="271"/>
      <c r="E502" s="272">
        <v>227.1</v>
      </c>
      <c r="F502" s="272">
        <v>227.1</v>
      </c>
    </row>
    <row r="503" spans="1:6" ht="46.8">
      <c r="A503" s="268" t="s">
        <v>727</v>
      </c>
      <c r="B503" s="269" t="s">
        <v>728</v>
      </c>
      <c r="C503" s="270" t="s">
        <v>323</v>
      </c>
      <c r="D503" s="271"/>
      <c r="E503" s="272">
        <v>227.1</v>
      </c>
      <c r="F503" s="272">
        <v>227.1</v>
      </c>
    </row>
    <row r="504" spans="1:6" ht="31.2">
      <c r="A504" s="268" t="s">
        <v>330</v>
      </c>
      <c r="B504" s="269" t="s">
        <v>728</v>
      </c>
      <c r="C504" s="270" t="s">
        <v>331</v>
      </c>
      <c r="D504" s="271"/>
      <c r="E504" s="272">
        <v>227.1</v>
      </c>
      <c r="F504" s="272">
        <v>227.1</v>
      </c>
    </row>
    <row r="505" spans="1:6">
      <c r="A505" s="268" t="s">
        <v>160</v>
      </c>
      <c r="B505" s="269" t="s">
        <v>728</v>
      </c>
      <c r="C505" s="270" t="s">
        <v>331</v>
      </c>
      <c r="D505" s="271">
        <v>801</v>
      </c>
      <c r="E505" s="272">
        <v>227.1</v>
      </c>
      <c r="F505" s="272">
        <v>227.1</v>
      </c>
    </row>
    <row r="506" spans="1:6" ht="78">
      <c r="A506" s="268" t="s">
        <v>729</v>
      </c>
      <c r="B506" s="269" t="s">
        <v>730</v>
      </c>
      <c r="C506" s="270" t="s">
        <v>323</v>
      </c>
      <c r="D506" s="271"/>
      <c r="E506" s="272">
        <v>5</v>
      </c>
      <c r="F506" s="272">
        <v>5</v>
      </c>
    </row>
    <row r="507" spans="1:6" ht="31.2">
      <c r="A507" s="268" t="s">
        <v>731</v>
      </c>
      <c r="B507" s="269" t="s">
        <v>732</v>
      </c>
      <c r="C507" s="270" t="s">
        <v>323</v>
      </c>
      <c r="D507" s="271"/>
      <c r="E507" s="272">
        <v>5</v>
      </c>
      <c r="F507" s="272">
        <v>5</v>
      </c>
    </row>
    <row r="508" spans="1:6" ht="31.2">
      <c r="A508" s="268" t="s">
        <v>330</v>
      </c>
      <c r="B508" s="269" t="s">
        <v>732</v>
      </c>
      <c r="C508" s="270" t="s">
        <v>331</v>
      </c>
      <c r="D508" s="271"/>
      <c r="E508" s="272">
        <v>5</v>
      </c>
      <c r="F508" s="272">
        <v>5</v>
      </c>
    </row>
    <row r="509" spans="1:6">
      <c r="A509" s="268" t="s">
        <v>183</v>
      </c>
      <c r="B509" s="269" t="s">
        <v>732</v>
      </c>
      <c r="C509" s="270" t="s">
        <v>331</v>
      </c>
      <c r="D509" s="271">
        <v>1006</v>
      </c>
      <c r="E509" s="272">
        <v>5</v>
      </c>
      <c r="F509" s="272">
        <v>5</v>
      </c>
    </row>
    <row r="510" spans="1:6" ht="48" customHeight="1">
      <c r="A510" s="268" t="s">
        <v>733</v>
      </c>
      <c r="B510" s="269" t="s">
        <v>734</v>
      </c>
      <c r="C510" s="270" t="s">
        <v>323</v>
      </c>
      <c r="D510" s="271"/>
      <c r="E510" s="272">
        <v>100</v>
      </c>
      <c r="F510" s="272">
        <v>100</v>
      </c>
    </row>
    <row r="511" spans="1:6" ht="46.8">
      <c r="A511" s="268" t="s">
        <v>735</v>
      </c>
      <c r="B511" s="269" t="s">
        <v>736</v>
      </c>
      <c r="C511" s="270" t="s">
        <v>323</v>
      </c>
      <c r="D511" s="271"/>
      <c r="E511" s="272">
        <v>100</v>
      </c>
      <c r="F511" s="272">
        <v>100</v>
      </c>
    </row>
    <row r="512" spans="1:6" ht="31.2">
      <c r="A512" s="268" t="s">
        <v>737</v>
      </c>
      <c r="B512" s="269" t="s">
        <v>738</v>
      </c>
      <c r="C512" s="270" t="s">
        <v>323</v>
      </c>
      <c r="D512" s="271"/>
      <c r="E512" s="272">
        <v>5</v>
      </c>
      <c r="F512" s="272">
        <v>5</v>
      </c>
    </row>
    <row r="513" spans="1:6" ht="31.2">
      <c r="A513" s="268" t="s">
        <v>330</v>
      </c>
      <c r="B513" s="269" t="s">
        <v>738</v>
      </c>
      <c r="C513" s="270" t="s">
        <v>331</v>
      </c>
      <c r="D513" s="271"/>
      <c r="E513" s="272">
        <v>5</v>
      </c>
      <c r="F513" s="272">
        <v>5</v>
      </c>
    </row>
    <row r="514" spans="1:6">
      <c r="A514" s="268" t="s">
        <v>183</v>
      </c>
      <c r="B514" s="269" t="s">
        <v>738</v>
      </c>
      <c r="C514" s="270" t="s">
        <v>331</v>
      </c>
      <c r="D514" s="271">
        <v>1006</v>
      </c>
      <c r="E514" s="272">
        <v>5</v>
      </c>
      <c r="F514" s="272">
        <v>5</v>
      </c>
    </row>
    <row r="515" spans="1:6" ht="31.2">
      <c r="A515" s="268" t="s">
        <v>739</v>
      </c>
      <c r="B515" s="269" t="s">
        <v>740</v>
      </c>
      <c r="C515" s="270" t="s">
        <v>323</v>
      </c>
      <c r="D515" s="271"/>
      <c r="E515" s="272">
        <v>13</v>
      </c>
      <c r="F515" s="272">
        <v>13</v>
      </c>
    </row>
    <row r="516" spans="1:6" ht="31.2">
      <c r="A516" s="268" t="s">
        <v>330</v>
      </c>
      <c r="B516" s="269" t="s">
        <v>740</v>
      </c>
      <c r="C516" s="270" t="s">
        <v>331</v>
      </c>
      <c r="D516" s="271"/>
      <c r="E516" s="272">
        <v>13</v>
      </c>
      <c r="F516" s="272">
        <v>13</v>
      </c>
    </row>
    <row r="517" spans="1:6">
      <c r="A517" s="268" t="s">
        <v>183</v>
      </c>
      <c r="B517" s="269" t="s">
        <v>740</v>
      </c>
      <c r="C517" s="270" t="s">
        <v>331</v>
      </c>
      <c r="D517" s="271">
        <v>1006</v>
      </c>
      <c r="E517" s="272">
        <v>13</v>
      </c>
      <c r="F517" s="272">
        <v>13</v>
      </c>
    </row>
    <row r="518" spans="1:6" ht="31.2">
      <c r="A518" s="268" t="s">
        <v>741</v>
      </c>
      <c r="B518" s="269" t="s">
        <v>742</v>
      </c>
      <c r="C518" s="270" t="s">
        <v>323</v>
      </c>
      <c r="D518" s="271"/>
      <c r="E518" s="272">
        <v>30</v>
      </c>
      <c r="F518" s="272">
        <v>30</v>
      </c>
    </row>
    <row r="519" spans="1:6" ht="31.2">
      <c r="A519" s="268" t="s">
        <v>330</v>
      </c>
      <c r="B519" s="269" t="s">
        <v>742</v>
      </c>
      <c r="C519" s="270" t="s">
        <v>331</v>
      </c>
      <c r="D519" s="271"/>
      <c r="E519" s="272">
        <v>30</v>
      </c>
      <c r="F519" s="272">
        <v>30</v>
      </c>
    </row>
    <row r="520" spans="1:6">
      <c r="A520" s="268" t="s">
        <v>183</v>
      </c>
      <c r="B520" s="269" t="s">
        <v>742</v>
      </c>
      <c r="C520" s="270" t="s">
        <v>331</v>
      </c>
      <c r="D520" s="271">
        <v>1006</v>
      </c>
      <c r="E520" s="272">
        <v>30</v>
      </c>
      <c r="F520" s="272">
        <v>30</v>
      </c>
    </row>
    <row r="521" spans="1:6" ht="31.2">
      <c r="A521" s="268" t="s">
        <v>743</v>
      </c>
      <c r="B521" s="269" t="s">
        <v>744</v>
      </c>
      <c r="C521" s="270" t="s">
        <v>323</v>
      </c>
      <c r="D521" s="271"/>
      <c r="E521" s="272">
        <v>39</v>
      </c>
      <c r="F521" s="272">
        <v>39</v>
      </c>
    </row>
    <row r="522" spans="1:6" ht="31.2">
      <c r="A522" s="268" t="s">
        <v>330</v>
      </c>
      <c r="B522" s="269" t="s">
        <v>744</v>
      </c>
      <c r="C522" s="270" t="s">
        <v>331</v>
      </c>
      <c r="D522" s="271"/>
      <c r="E522" s="272">
        <v>39</v>
      </c>
      <c r="F522" s="272">
        <v>39</v>
      </c>
    </row>
    <row r="523" spans="1:6">
      <c r="A523" s="268" t="s">
        <v>183</v>
      </c>
      <c r="B523" s="269" t="s">
        <v>744</v>
      </c>
      <c r="C523" s="270" t="s">
        <v>331</v>
      </c>
      <c r="D523" s="271">
        <v>1006</v>
      </c>
      <c r="E523" s="272">
        <v>39</v>
      </c>
      <c r="F523" s="272">
        <v>39</v>
      </c>
    </row>
    <row r="524" spans="1:6" ht="31.2">
      <c r="A524" s="268" t="s">
        <v>745</v>
      </c>
      <c r="B524" s="269" t="s">
        <v>746</v>
      </c>
      <c r="C524" s="270" t="s">
        <v>323</v>
      </c>
      <c r="D524" s="271"/>
      <c r="E524" s="272">
        <v>2</v>
      </c>
      <c r="F524" s="272">
        <v>2</v>
      </c>
    </row>
    <row r="525" spans="1:6" ht="31.2">
      <c r="A525" s="268" t="s">
        <v>330</v>
      </c>
      <c r="B525" s="269" t="s">
        <v>746</v>
      </c>
      <c r="C525" s="270" t="s">
        <v>331</v>
      </c>
      <c r="D525" s="271"/>
      <c r="E525" s="272">
        <v>2</v>
      </c>
      <c r="F525" s="272">
        <v>2</v>
      </c>
    </row>
    <row r="526" spans="1:6">
      <c r="A526" s="268" t="s">
        <v>183</v>
      </c>
      <c r="B526" s="269" t="s">
        <v>746</v>
      </c>
      <c r="C526" s="270" t="s">
        <v>331</v>
      </c>
      <c r="D526" s="271">
        <v>1006</v>
      </c>
      <c r="E526" s="272">
        <v>2</v>
      </c>
      <c r="F526" s="272">
        <v>2</v>
      </c>
    </row>
    <row r="527" spans="1:6" ht="31.2">
      <c r="A527" s="268" t="s">
        <v>747</v>
      </c>
      <c r="B527" s="269" t="s">
        <v>748</v>
      </c>
      <c r="C527" s="270" t="s">
        <v>323</v>
      </c>
      <c r="D527" s="271"/>
      <c r="E527" s="272">
        <v>11</v>
      </c>
      <c r="F527" s="272">
        <v>11</v>
      </c>
    </row>
    <row r="528" spans="1:6" ht="31.2">
      <c r="A528" s="268" t="s">
        <v>330</v>
      </c>
      <c r="B528" s="269" t="s">
        <v>748</v>
      </c>
      <c r="C528" s="270" t="s">
        <v>331</v>
      </c>
      <c r="D528" s="271"/>
      <c r="E528" s="272">
        <v>11</v>
      </c>
      <c r="F528" s="272">
        <v>11</v>
      </c>
    </row>
    <row r="529" spans="1:6">
      <c r="A529" s="268" t="s">
        <v>183</v>
      </c>
      <c r="B529" s="269" t="s">
        <v>748</v>
      </c>
      <c r="C529" s="270" t="s">
        <v>331</v>
      </c>
      <c r="D529" s="271">
        <v>1006</v>
      </c>
      <c r="E529" s="272">
        <v>11</v>
      </c>
      <c r="F529" s="272">
        <v>11</v>
      </c>
    </row>
    <row r="530" spans="1:6" s="262" customFormat="1">
      <c r="A530" s="263" t="s">
        <v>749</v>
      </c>
      <c r="B530" s="264" t="s">
        <v>750</v>
      </c>
      <c r="C530" s="265" t="s">
        <v>323</v>
      </c>
      <c r="D530" s="266"/>
      <c r="E530" s="267">
        <v>2709.5</v>
      </c>
      <c r="F530" s="267">
        <v>2614.5</v>
      </c>
    </row>
    <row r="531" spans="1:6" ht="31.2">
      <c r="A531" s="268" t="s">
        <v>751</v>
      </c>
      <c r="B531" s="269" t="s">
        <v>752</v>
      </c>
      <c r="C531" s="270" t="s">
        <v>323</v>
      </c>
      <c r="D531" s="271"/>
      <c r="E531" s="272">
        <v>863.9</v>
      </c>
      <c r="F531" s="272">
        <v>804.9</v>
      </c>
    </row>
    <row r="532" spans="1:6" ht="31.2">
      <c r="A532" s="268" t="s">
        <v>753</v>
      </c>
      <c r="B532" s="269" t="s">
        <v>754</v>
      </c>
      <c r="C532" s="270" t="s">
        <v>323</v>
      </c>
      <c r="D532" s="271"/>
      <c r="E532" s="272">
        <v>630</v>
      </c>
      <c r="F532" s="272">
        <v>585</v>
      </c>
    </row>
    <row r="533" spans="1:6">
      <c r="A533" s="268" t="s">
        <v>452</v>
      </c>
      <c r="B533" s="269" t="s">
        <v>755</v>
      </c>
      <c r="C533" s="270" t="s">
        <v>323</v>
      </c>
      <c r="D533" s="271"/>
      <c r="E533" s="272">
        <v>630</v>
      </c>
      <c r="F533" s="272">
        <v>585</v>
      </c>
    </row>
    <row r="534" spans="1:6" ht="63" customHeight="1">
      <c r="A534" s="268" t="s">
        <v>344</v>
      </c>
      <c r="B534" s="269" t="s">
        <v>755</v>
      </c>
      <c r="C534" s="270" t="s">
        <v>345</v>
      </c>
      <c r="D534" s="271"/>
      <c r="E534" s="272">
        <v>630</v>
      </c>
      <c r="F534" s="272">
        <v>585</v>
      </c>
    </row>
    <row r="535" spans="1:6" ht="46.8">
      <c r="A535" s="268" t="s">
        <v>184</v>
      </c>
      <c r="B535" s="269" t="s">
        <v>755</v>
      </c>
      <c r="C535" s="270" t="s">
        <v>345</v>
      </c>
      <c r="D535" s="271">
        <v>103</v>
      </c>
      <c r="E535" s="272">
        <v>630</v>
      </c>
      <c r="F535" s="272">
        <v>585</v>
      </c>
    </row>
    <row r="536" spans="1:6" ht="31.2">
      <c r="A536" s="268" t="s">
        <v>757</v>
      </c>
      <c r="B536" s="269" t="s">
        <v>758</v>
      </c>
      <c r="C536" s="270" t="s">
        <v>323</v>
      </c>
      <c r="D536" s="271"/>
      <c r="E536" s="272">
        <v>233.9</v>
      </c>
      <c r="F536" s="272">
        <v>219.9</v>
      </c>
    </row>
    <row r="537" spans="1:6">
      <c r="A537" s="268" t="s">
        <v>452</v>
      </c>
      <c r="B537" s="269" t="s">
        <v>759</v>
      </c>
      <c r="C537" s="270" t="s">
        <v>323</v>
      </c>
      <c r="D537" s="271"/>
      <c r="E537" s="272">
        <v>233.9</v>
      </c>
      <c r="F537" s="272">
        <v>219.9</v>
      </c>
    </row>
    <row r="538" spans="1:6" ht="63" customHeight="1">
      <c r="A538" s="268" t="s">
        <v>344</v>
      </c>
      <c r="B538" s="269" t="s">
        <v>759</v>
      </c>
      <c r="C538" s="270" t="s">
        <v>345</v>
      </c>
      <c r="D538" s="271"/>
      <c r="E538" s="272">
        <v>229</v>
      </c>
      <c r="F538" s="272">
        <v>215</v>
      </c>
    </row>
    <row r="539" spans="1:6" ht="46.8">
      <c r="A539" s="268" t="s">
        <v>184</v>
      </c>
      <c r="B539" s="269" t="s">
        <v>759</v>
      </c>
      <c r="C539" s="270" t="s">
        <v>345</v>
      </c>
      <c r="D539" s="271">
        <v>103</v>
      </c>
      <c r="E539" s="272">
        <v>229</v>
      </c>
      <c r="F539" s="272">
        <v>215</v>
      </c>
    </row>
    <row r="540" spans="1:6" ht="31.2">
      <c r="A540" s="268" t="s">
        <v>330</v>
      </c>
      <c r="B540" s="269" t="s">
        <v>759</v>
      </c>
      <c r="C540" s="270" t="s">
        <v>331</v>
      </c>
      <c r="D540" s="271"/>
      <c r="E540" s="272">
        <v>4.9000000000000004</v>
      </c>
      <c r="F540" s="272">
        <v>4.9000000000000004</v>
      </c>
    </row>
    <row r="541" spans="1:6" ht="46.8">
      <c r="A541" s="268" t="s">
        <v>184</v>
      </c>
      <c r="B541" s="269" t="s">
        <v>759</v>
      </c>
      <c r="C541" s="270" t="s">
        <v>331</v>
      </c>
      <c r="D541" s="271">
        <v>103</v>
      </c>
      <c r="E541" s="272">
        <v>4.9000000000000004</v>
      </c>
      <c r="F541" s="272">
        <v>4.9000000000000004</v>
      </c>
    </row>
    <row r="542" spans="1:6" ht="31.2">
      <c r="A542" s="268" t="s">
        <v>761</v>
      </c>
      <c r="B542" s="269" t="s">
        <v>762</v>
      </c>
      <c r="C542" s="270" t="s">
        <v>323</v>
      </c>
      <c r="D542" s="271"/>
      <c r="E542" s="272">
        <v>1509.6</v>
      </c>
      <c r="F542" s="272">
        <v>1429.6</v>
      </c>
    </row>
    <row r="543" spans="1:6" ht="31.2">
      <c r="A543" s="268" t="s">
        <v>763</v>
      </c>
      <c r="B543" s="269" t="s">
        <v>764</v>
      </c>
      <c r="C543" s="270" t="s">
        <v>323</v>
      </c>
      <c r="D543" s="271"/>
      <c r="E543" s="272">
        <v>703</v>
      </c>
      <c r="F543" s="272">
        <v>652</v>
      </c>
    </row>
    <row r="544" spans="1:6">
      <c r="A544" s="268" t="s">
        <v>452</v>
      </c>
      <c r="B544" s="269" t="s">
        <v>766</v>
      </c>
      <c r="C544" s="270" t="s">
        <v>323</v>
      </c>
      <c r="D544" s="271"/>
      <c r="E544" s="272">
        <v>703</v>
      </c>
      <c r="F544" s="272">
        <v>652</v>
      </c>
    </row>
    <row r="545" spans="1:6" ht="63" customHeight="1">
      <c r="A545" s="268" t="s">
        <v>344</v>
      </c>
      <c r="B545" s="269" t="s">
        <v>766</v>
      </c>
      <c r="C545" s="270" t="s">
        <v>345</v>
      </c>
      <c r="D545" s="271"/>
      <c r="E545" s="272">
        <v>703</v>
      </c>
      <c r="F545" s="272">
        <v>652</v>
      </c>
    </row>
    <row r="546" spans="1:6" ht="46.8">
      <c r="A546" s="268" t="s">
        <v>168</v>
      </c>
      <c r="B546" s="269" t="s">
        <v>766</v>
      </c>
      <c r="C546" s="270" t="s">
        <v>345</v>
      </c>
      <c r="D546" s="271">
        <v>106</v>
      </c>
      <c r="E546" s="272">
        <v>703</v>
      </c>
      <c r="F546" s="272">
        <v>652</v>
      </c>
    </row>
    <row r="547" spans="1:6" ht="31.2">
      <c r="A547" s="268" t="s">
        <v>768</v>
      </c>
      <c r="B547" s="269" t="s">
        <v>769</v>
      </c>
      <c r="C547" s="270" t="s">
        <v>323</v>
      </c>
      <c r="D547" s="271"/>
      <c r="E547" s="272">
        <v>806.6</v>
      </c>
      <c r="F547" s="272">
        <v>777.6</v>
      </c>
    </row>
    <row r="548" spans="1:6" ht="31.2">
      <c r="A548" s="268" t="s">
        <v>334</v>
      </c>
      <c r="B548" s="269" t="s">
        <v>794</v>
      </c>
      <c r="C548" s="270" t="s">
        <v>323</v>
      </c>
      <c r="D548" s="271"/>
      <c r="E548" s="272">
        <v>18.600000000000001</v>
      </c>
      <c r="F548" s="272">
        <v>0</v>
      </c>
    </row>
    <row r="549" spans="1:6" ht="31.2">
      <c r="A549" s="268" t="s">
        <v>330</v>
      </c>
      <c r="B549" s="269" t="s">
        <v>794</v>
      </c>
      <c r="C549" s="270" t="s">
        <v>331</v>
      </c>
      <c r="D549" s="271"/>
      <c r="E549" s="272">
        <v>18.600000000000001</v>
      </c>
      <c r="F549" s="272">
        <v>0</v>
      </c>
    </row>
    <row r="550" spans="1:6" ht="31.2">
      <c r="A550" s="268" t="s">
        <v>154</v>
      </c>
      <c r="B550" s="269" t="s">
        <v>794</v>
      </c>
      <c r="C550" s="270" t="s">
        <v>331</v>
      </c>
      <c r="D550" s="271">
        <v>705</v>
      </c>
      <c r="E550" s="272">
        <v>18.600000000000001</v>
      </c>
      <c r="F550" s="272">
        <v>0</v>
      </c>
    </row>
    <row r="551" spans="1:6">
      <c r="A551" s="268" t="s">
        <v>452</v>
      </c>
      <c r="B551" s="269" t="s">
        <v>770</v>
      </c>
      <c r="C551" s="270" t="s">
        <v>323</v>
      </c>
      <c r="D551" s="271"/>
      <c r="E551" s="272">
        <v>788</v>
      </c>
      <c r="F551" s="272">
        <v>777.6</v>
      </c>
    </row>
    <row r="552" spans="1:6" ht="63" customHeight="1">
      <c r="A552" s="268" t="s">
        <v>344</v>
      </c>
      <c r="B552" s="269" t="s">
        <v>770</v>
      </c>
      <c r="C552" s="270" t="s">
        <v>345</v>
      </c>
      <c r="D552" s="271"/>
      <c r="E552" s="272">
        <v>785.1</v>
      </c>
      <c r="F552" s="272">
        <v>756.1</v>
      </c>
    </row>
    <row r="553" spans="1:6" ht="46.8">
      <c r="A553" s="268" t="s">
        <v>168</v>
      </c>
      <c r="B553" s="269" t="s">
        <v>770</v>
      </c>
      <c r="C553" s="270" t="s">
        <v>345</v>
      </c>
      <c r="D553" s="271">
        <v>106</v>
      </c>
      <c r="E553" s="272">
        <v>785.1</v>
      </c>
      <c r="F553" s="272">
        <v>756.1</v>
      </c>
    </row>
    <row r="554" spans="1:6" ht="31.2">
      <c r="A554" s="268" t="s">
        <v>330</v>
      </c>
      <c r="B554" s="269" t="s">
        <v>770</v>
      </c>
      <c r="C554" s="270" t="s">
        <v>331</v>
      </c>
      <c r="D554" s="271"/>
      <c r="E554" s="272">
        <v>2.9</v>
      </c>
      <c r="F554" s="272">
        <v>21.5</v>
      </c>
    </row>
    <row r="555" spans="1:6" ht="46.8">
      <c r="A555" s="268" t="s">
        <v>168</v>
      </c>
      <c r="B555" s="269" t="s">
        <v>770</v>
      </c>
      <c r="C555" s="270" t="s">
        <v>331</v>
      </c>
      <c r="D555" s="271">
        <v>106</v>
      </c>
      <c r="E555" s="272">
        <v>2.9</v>
      </c>
      <c r="F555" s="272">
        <v>21.5</v>
      </c>
    </row>
    <row r="556" spans="1:6">
      <c r="A556" s="268" t="s">
        <v>776</v>
      </c>
      <c r="B556" s="269" t="s">
        <v>777</v>
      </c>
      <c r="C556" s="270" t="s">
        <v>323</v>
      </c>
      <c r="D556" s="271"/>
      <c r="E556" s="272">
        <v>300</v>
      </c>
      <c r="F556" s="272">
        <v>300</v>
      </c>
    </row>
    <row r="557" spans="1:6" ht="31.2">
      <c r="A557" s="268" t="s">
        <v>778</v>
      </c>
      <c r="B557" s="269" t="s">
        <v>779</v>
      </c>
      <c r="C557" s="270" t="s">
        <v>323</v>
      </c>
      <c r="D557" s="271"/>
      <c r="E557" s="272">
        <v>300</v>
      </c>
      <c r="F557" s="272">
        <v>300</v>
      </c>
    </row>
    <row r="558" spans="1:6">
      <c r="A558" s="268" t="s">
        <v>340</v>
      </c>
      <c r="B558" s="269" t="s">
        <v>779</v>
      </c>
      <c r="C558" s="270" t="s">
        <v>341</v>
      </c>
      <c r="D558" s="271"/>
      <c r="E558" s="272">
        <v>300</v>
      </c>
      <c r="F558" s="272">
        <v>300</v>
      </c>
    </row>
    <row r="559" spans="1:6">
      <c r="A559" s="268" t="s">
        <v>186</v>
      </c>
      <c r="B559" s="269" t="s">
        <v>779</v>
      </c>
      <c r="C559" s="270" t="s">
        <v>341</v>
      </c>
      <c r="D559" s="271">
        <v>111</v>
      </c>
      <c r="E559" s="272">
        <v>300</v>
      </c>
      <c r="F559" s="272">
        <v>300</v>
      </c>
    </row>
    <row r="560" spans="1:6" ht="31.2">
      <c r="A560" s="268" t="s">
        <v>780</v>
      </c>
      <c r="B560" s="269" t="s">
        <v>781</v>
      </c>
      <c r="C560" s="270" t="s">
        <v>323</v>
      </c>
      <c r="D560" s="271"/>
      <c r="E560" s="272">
        <v>36</v>
      </c>
      <c r="F560" s="272">
        <v>80</v>
      </c>
    </row>
    <row r="561" spans="1:6" ht="62.4">
      <c r="A561" s="268" t="s">
        <v>782</v>
      </c>
      <c r="B561" s="269" t="s">
        <v>783</v>
      </c>
      <c r="C561" s="270" t="s">
        <v>323</v>
      </c>
      <c r="D561" s="271"/>
      <c r="E561" s="272">
        <v>36</v>
      </c>
      <c r="F561" s="272">
        <v>80</v>
      </c>
    </row>
    <row r="562" spans="1:6" ht="31.2">
      <c r="A562" s="268" t="s">
        <v>330</v>
      </c>
      <c r="B562" s="269" t="s">
        <v>783</v>
      </c>
      <c r="C562" s="270" t="s">
        <v>331</v>
      </c>
      <c r="D562" s="271"/>
      <c r="E562" s="272">
        <v>36</v>
      </c>
      <c r="F562" s="272">
        <v>80</v>
      </c>
    </row>
    <row r="563" spans="1:6">
      <c r="A563" s="268" t="s">
        <v>187</v>
      </c>
      <c r="B563" s="269" t="s">
        <v>783</v>
      </c>
      <c r="C563" s="270" t="s">
        <v>331</v>
      </c>
      <c r="D563" s="271">
        <v>204</v>
      </c>
      <c r="E563" s="272">
        <v>36</v>
      </c>
      <c r="F563" s="272">
        <v>80</v>
      </c>
    </row>
    <row r="564" spans="1:6" s="262" customFormat="1">
      <c r="A564" s="325" t="s">
        <v>188</v>
      </c>
      <c r="B564" s="326"/>
      <c r="C564" s="326"/>
      <c r="D564" s="327"/>
      <c r="E564" s="267">
        <f>956218.6-6378.9</f>
        <v>949839.7</v>
      </c>
      <c r="F564" s="267">
        <f>929379.9-12697.8</f>
        <v>916682.1</v>
      </c>
    </row>
    <row r="565" spans="1:6" ht="25.5" customHeight="1">
      <c r="A565" s="273"/>
      <c r="B565" s="274"/>
      <c r="C565" s="274"/>
      <c r="D565" s="274"/>
      <c r="E565" s="275"/>
      <c r="F565" s="275"/>
    </row>
    <row r="566" spans="1:6" ht="11.25" customHeight="1">
      <c r="A566" s="276"/>
      <c r="B566" s="259"/>
      <c r="C566" s="259"/>
      <c r="D566" s="259"/>
      <c r="E566" s="260"/>
      <c r="F566" s="260"/>
    </row>
    <row r="567" spans="1:6">
      <c r="A567" s="257" t="s">
        <v>2</v>
      </c>
      <c r="E567" s="324" t="s">
        <v>0</v>
      </c>
      <c r="F567" s="324"/>
    </row>
  </sheetData>
  <autoFilter ref="A18:F564"/>
  <mergeCells count="6">
    <mergeCell ref="E567:F567"/>
    <mergeCell ref="A14:F14"/>
    <mergeCell ref="A16:A17"/>
    <mergeCell ref="B16:D16"/>
    <mergeCell ref="E16:F16"/>
    <mergeCell ref="A564:D564"/>
  </mergeCells>
  <pageMargins left="0.78740157480314965" right="0.39370078740157483" top="0.78740157480314965" bottom="0.39370078740157483" header="0.51181102362204722" footer="0.11811023622047245"/>
  <pageSetup paperSize="9" scale="80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D71"/>
  <sheetViews>
    <sheetView showGridLines="0" workbookViewId="0">
      <selection activeCell="F36" sqref="F36"/>
    </sheetView>
  </sheetViews>
  <sheetFormatPr defaultColWidth="9.109375" defaultRowHeight="15.6"/>
  <cols>
    <col min="1" max="1" width="74.88671875" style="134" customWidth="1"/>
    <col min="2" max="2" width="8.33203125" style="134" customWidth="1"/>
    <col min="3" max="3" width="10.44140625" style="134" customWidth="1"/>
    <col min="4" max="4" width="11.6640625" style="134" customWidth="1"/>
    <col min="5" max="16384" width="9.109375" style="134"/>
  </cols>
  <sheetData>
    <row r="8" spans="1:4" s="131" customFormat="1" ht="13.2"/>
    <row r="9" spans="1:4" s="131" customFormat="1" ht="13.2"/>
    <row r="10" spans="1:4" s="131" customFormat="1" ht="13.2"/>
    <row r="11" spans="1:4" s="131" customFormat="1" ht="13.2"/>
    <row r="12" spans="1:4" s="131" customFormat="1" ht="13.2"/>
    <row r="13" spans="1:4" s="131" customFormat="1" ht="13.2"/>
    <row r="14" spans="1:4" s="131" customFormat="1" ht="31.5" customHeight="1"/>
    <row r="15" spans="1:4" s="131" customFormat="1" ht="39" customHeight="1">
      <c r="A15" s="317" t="s">
        <v>189</v>
      </c>
      <c r="B15" s="317"/>
      <c r="C15" s="317"/>
      <c r="D15" s="317"/>
    </row>
    <row r="16" spans="1:4" ht="16.5" customHeight="1">
      <c r="A16" s="132"/>
      <c r="B16" s="133"/>
      <c r="C16" s="133"/>
      <c r="D16" s="133"/>
    </row>
    <row r="17" spans="1:4">
      <c r="A17" s="318" t="s">
        <v>150</v>
      </c>
      <c r="B17" s="329" t="s">
        <v>151</v>
      </c>
      <c r="C17" s="329"/>
      <c r="D17" s="318" t="s">
        <v>152</v>
      </c>
    </row>
    <row r="18" spans="1:4" ht="18.600000000000001" customHeight="1">
      <c r="A18" s="318"/>
      <c r="B18" s="135" t="s">
        <v>190</v>
      </c>
      <c r="C18" s="135" t="s">
        <v>191</v>
      </c>
      <c r="D18" s="318"/>
    </row>
    <row r="19" spans="1:4" ht="12.75" customHeight="1">
      <c r="A19" s="136">
        <v>1</v>
      </c>
      <c r="B19" s="136">
        <v>2</v>
      </c>
      <c r="C19" s="136">
        <v>3</v>
      </c>
      <c r="D19" s="136">
        <v>4</v>
      </c>
    </row>
    <row r="20" spans="1:4" s="140" customFormat="1">
      <c r="A20" s="137" t="s">
        <v>192</v>
      </c>
      <c r="B20" s="138">
        <v>1</v>
      </c>
      <c r="C20" s="291"/>
      <c r="D20" s="139">
        <f>SUM(D21:D28)</f>
        <v>123159.9</v>
      </c>
    </row>
    <row r="21" spans="1:4" ht="31.2">
      <c r="A21" s="141" t="s">
        <v>176</v>
      </c>
      <c r="B21" s="142">
        <v>1</v>
      </c>
      <c r="C21" s="142">
        <v>2</v>
      </c>
      <c r="D21" s="143">
        <v>2225.1999999999998</v>
      </c>
    </row>
    <row r="22" spans="1:4" ht="46.8">
      <c r="A22" s="141" t="s">
        <v>184</v>
      </c>
      <c r="B22" s="142">
        <v>1</v>
      </c>
      <c r="C22" s="142">
        <v>3</v>
      </c>
      <c r="D22" s="143">
        <v>1450.7</v>
      </c>
    </row>
    <row r="23" spans="1:4" ht="46.8">
      <c r="A23" s="141" t="s">
        <v>165</v>
      </c>
      <c r="B23" s="142">
        <v>1</v>
      </c>
      <c r="C23" s="142">
        <v>4</v>
      </c>
      <c r="D23" s="143">
        <v>41512</v>
      </c>
    </row>
    <row r="24" spans="1:4">
      <c r="A24" s="141" t="s">
        <v>177</v>
      </c>
      <c r="B24" s="142">
        <v>1</v>
      </c>
      <c r="C24" s="142">
        <v>5</v>
      </c>
      <c r="D24" s="143">
        <v>6.6</v>
      </c>
    </row>
    <row r="25" spans="1:4" ht="31.2">
      <c r="A25" s="141" t="s">
        <v>168</v>
      </c>
      <c r="B25" s="142">
        <v>1</v>
      </c>
      <c r="C25" s="142">
        <v>6</v>
      </c>
      <c r="D25" s="143">
        <v>13399.7</v>
      </c>
    </row>
    <row r="26" spans="1:4">
      <c r="A26" s="141" t="s">
        <v>185</v>
      </c>
      <c r="B26" s="142">
        <v>1</v>
      </c>
      <c r="C26" s="142">
        <v>7</v>
      </c>
      <c r="D26" s="143">
        <v>3200</v>
      </c>
    </row>
    <row r="27" spans="1:4">
      <c r="A27" s="141" t="s">
        <v>186</v>
      </c>
      <c r="B27" s="142">
        <v>1</v>
      </c>
      <c r="C27" s="142">
        <v>11</v>
      </c>
      <c r="D27" s="143">
        <v>300</v>
      </c>
    </row>
    <row r="28" spans="1:4">
      <c r="A28" s="141" t="s">
        <v>162</v>
      </c>
      <c r="B28" s="142">
        <v>1</v>
      </c>
      <c r="C28" s="142">
        <v>13</v>
      </c>
      <c r="D28" s="143">
        <v>61065.7</v>
      </c>
    </row>
    <row r="29" spans="1:4" s="140" customFormat="1">
      <c r="A29" s="137" t="s">
        <v>193</v>
      </c>
      <c r="B29" s="138">
        <v>2</v>
      </c>
      <c r="C29" s="291"/>
      <c r="D29" s="139">
        <f>D30</f>
        <v>36</v>
      </c>
    </row>
    <row r="30" spans="1:4">
      <c r="A30" s="141" t="s">
        <v>187</v>
      </c>
      <c r="B30" s="142">
        <v>2</v>
      </c>
      <c r="C30" s="142">
        <v>4</v>
      </c>
      <c r="D30" s="143">
        <v>36</v>
      </c>
    </row>
    <row r="31" spans="1:4" s="140" customFormat="1" ht="31.2">
      <c r="A31" s="137" t="s">
        <v>194</v>
      </c>
      <c r="B31" s="138">
        <v>3</v>
      </c>
      <c r="C31" s="138"/>
      <c r="D31" s="139">
        <f>D32</f>
        <v>5232.8</v>
      </c>
    </row>
    <row r="32" spans="1:4" ht="31.2">
      <c r="A32" s="141" t="s">
        <v>180</v>
      </c>
      <c r="B32" s="142">
        <v>3</v>
      </c>
      <c r="C32" s="142">
        <v>14</v>
      </c>
      <c r="D32" s="143">
        <v>5232.8</v>
      </c>
    </row>
    <row r="33" spans="1:4" s="140" customFormat="1">
      <c r="A33" s="137" t="s">
        <v>195</v>
      </c>
      <c r="B33" s="138">
        <v>4</v>
      </c>
      <c r="C33" s="138"/>
      <c r="D33" s="139">
        <f>D34+D35+D36</f>
        <v>10202.6</v>
      </c>
    </row>
    <row r="34" spans="1:4">
      <c r="A34" s="141" t="s">
        <v>164</v>
      </c>
      <c r="B34" s="142">
        <v>4</v>
      </c>
      <c r="C34" s="142">
        <v>5</v>
      </c>
      <c r="D34" s="143">
        <v>705</v>
      </c>
    </row>
    <row r="35" spans="1:4">
      <c r="A35" s="141" t="s">
        <v>178</v>
      </c>
      <c r="B35" s="142">
        <v>4</v>
      </c>
      <c r="C35" s="142">
        <v>9</v>
      </c>
      <c r="D35" s="143">
        <v>8982.6</v>
      </c>
    </row>
    <row r="36" spans="1:4">
      <c r="A36" s="141" t="s">
        <v>172</v>
      </c>
      <c r="B36" s="142">
        <v>4</v>
      </c>
      <c r="C36" s="142">
        <v>12</v>
      </c>
      <c r="D36" s="143">
        <v>515</v>
      </c>
    </row>
    <row r="37" spans="1:4" s="140" customFormat="1">
      <c r="A37" s="137" t="s">
        <v>196</v>
      </c>
      <c r="B37" s="138">
        <v>5</v>
      </c>
      <c r="C37" s="138"/>
      <c r="D37" s="139">
        <f>D38+D39+D40</f>
        <v>8969.5</v>
      </c>
    </row>
    <row r="38" spans="1:4">
      <c r="A38" s="141" t="s">
        <v>173</v>
      </c>
      <c r="B38" s="142">
        <v>5</v>
      </c>
      <c r="C38" s="142">
        <v>1</v>
      </c>
      <c r="D38" s="143">
        <v>24.7</v>
      </c>
    </row>
    <row r="39" spans="1:4">
      <c r="A39" s="141" t="s">
        <v>179</v>
      </c>
      <c r="B39" s="142">
        <v>5</v>
      </c>
      <c r="C39" s="142">
        <v>3</v>
      </c>
      <c r="D39" s="143">
        <v>16.399999999999999</v>
      </c>
    </row>
    <row r="40" spans="1:4">
      <c r="A40" s="141" t="s">
        <v>166</v>
      </c>
      <c r="B40" s="142">
        <v>5</v>
      </c>
      <c r="C40" s="142">
        <v>5</v>
      </c>
      <c r="D40" s="143">
        <v>8928.4</v>
      </c>
    </row>
    <row r="41" spans="1:4" s="140" customFormat="1">
      <c r="A41" s="137" t="s">
        <v>197</v>
      </c>
      <c r="B41" s="138">
        <v>6</v>
      </c>
      <c r="C41" s="138"/>
      <c r="D41" s="139">
        <f>D42</f>
        <v>111393.9</v>
      </c>
    </row>
    <row r="42" spans="1:4">
      <c r="A42" s="141" t="s">
        <v>163</v>
      </c>
      <c r="B42" s="142">
        <v>6</v>
      </c>
      <c r="C42" s="142">
        <v>5</v>
      </c>
      <c r="D42" s="143">
        <v>111393.9</v>
      </c>
    </row>
    <row r="43" spans="1:4" s="140" customFormat="1">
      <c r="A43" s="137" t="s">
        <v>198</v>
      </c>
      <c r="B43" s="138">
        <v>7</v>
      </c>
      <c r="C43" s="138"/>
      <c r="D43" s="139">
        <f>SUM(D44:D49)</f>
        <v>826076.2</v>
      </c>
    </row>
    <row r="44" spans="1:4">
      <c r="A44" s="141" t="s">
        <v>153</v>
      </c>
      <c r="B44" s="142">
        <v>7</v>
      </c>
      <c r="C44" s="142">
        <v>1</v>
      </c>
      <c r="D44" s="143">
        <v>234751.6</v>
      </c>
    </row>
    <row r="45" spans="1:4">
      <c r="A45" s="141" t="s">
        <v>155</v>
      </c>
      <c r="B45" s="142">
        <v>7</v>
      </c>
      <c r="C45" s="142">
        <v>2</v>
      </c>
      <c r="D45" s="143">
        <v>514560.6</v>
      </c>
    </row>
    <row r="46" spans="1:4">
      <c r="A46" s="141" t="s">
        <v>157</v>
      </c>
      <c r="B46" s="142">
        <v>7</v>
      </c>
      <c r="C46" s="142">
        <v>3</v>
      </c>
      <c r="D46" s="143">
        <v>56769.7</v>
      </c>
    </row>
    <row r="47" spans="1:4" ht="17.399999999999999" customHeight="1">
      <c r="A47" s="141" t="s">
        <v>154</v>
      </c>
      <c r="B47" s="142">
        <v>7</v>
      </c>
      <c r="C47" s="142">
        <v>5</v>
      </c>
      <c r="D47" s="143">
        <v>909.3</v>
      </c>
    </row>
    <row r="48" spans="1:4">
      <c r="A48" s="141" t="s">
        <v>159</v>
      </c>
      <c r="B48" s="142">
        <v>7</v>
      </c>
      <c r="C48" s="142">
        <v>7</v>
      </c>
      <c r="D48" s="143">
        <v>3490.8</v>
      </c>
    </row>
    <row r="49" spans="1:4">
      <c r="A49" s="141" t="s">
        <v>158</v>
      </c>
      <c r="B49" s="142">
        <v>7</v>
      </c>
      <c r="C49" s="142">
        <v>9</v>
      </c>
      <c r="D49" s="143">
        <v>15594.2</v>
      </c>
    </row>
    <row r="50" spans="1:4" s="140" customFormat="1">
      <c r="A50" s="137" t="s">
        <v>199</v>
      </c>
      <c r="B50" s="138">
        <v>8</v>
      </c>
      <c r="C50" s="138"/>
      <c r="D50" s="139">
        <f>D51+D52</f>
        <v>41960</v>
      </c>
    </row>
    <row r="51" spans="1:4">
      <c r="A51" s="141" t="s">
        <v>160</v>
      </c>
      <c r="B51" s="142">
        <v>8</v>
      </c>
      <c r="C51" s="142">
        <v>1</v>
      </c>
      <c r="D51" s="143">
        <v>40368.300000000003</v>
      </c>
    </row>
    <row r="52" spans="1:4">
      <c r="A52" s="141" t="s">
        <v>161</v>
      </c>
      <c r="B52" s="142">
        <v>8</v>
      </c>
      <c r="C52" s="142">
        <v>4</v>
      </c>
      <c r="D52" s="143">
        <v>1591.7</v>
      </c>
    </row>
    <row r="53" spans="1:4" s="140" customFormat="1">
      <c r="A53" s="137" t="s">
        <v>200</v>
      </c>
      <c r="B53" s="138">
        <v>9</v>
      </c>
      <c r="C53" s="138"/>
      <c r="D53" s="139">
        <f>D54</f>
        <v>280</v>
      </c>
    </row>
    <row r="54" spans="1:4">
      <c r="A54" s="141" t="s">
        <v>182</v>
      </c>
      <c r="B54" s="142">
        <v>9</v>
      </c>
      <c r="C54" s="142">
        <v>9</v>
      </c>
      <c r="D54" s="143">
        <v>280</v>
      </c>
    </row>
    <row r="55" spans="1:4" s="140" customFormat="1">
      <c r="A55" s="137" t="s">
        <v>201</v>
      </c>
      <c r="B55" s="138">
        <v>10</v>
      </c>
      <c r="C55" s="138"/>
      <c r="D55" s="139">
        <f>D56+D57+D58+D59</f>
        <v>32131.1</v>
      </c>
    </row>
    <row r="56" spans="1:4">
      <c r="A56" s="141" t="s">
        <v>175</v>
      </c>
      <c r="B56" s="142">
        <v>10</v>
      </c>
      <c r="C56" s="142">
        <v>1</v>
      </c>
      <c r="D56" s="143">
        <v>5201</v>
      </c>
    </row>
    <row r="57" spans="1:4">
      <c r="A57" s="141" t="s">
        <v>167</v>
      </c>
      <c r="B57" s="142">
        <v>10</v>
      </c>
      <c r="C57" s="142">
        <v>3</v>
      </c>
      <c r="D57" s="143">
        <v>12117.7</v>
      </c>
    </row>
    <row r="58" spans="1:4">
      <c r="A58" s="141" t="s">
        <v>156</v>
      </c>
      <c r="B58" s="142">
        <v>10</v>
      </c>
      <c r="C58" s="142">
        <v>4</v>
      </c>
      <c r="D58" s="143">
        <v>14707.4</v>
      </c>
    </row>
    <row r="59" spans="1:4">
      <c r="A59" s="141" t="s">
        <v>183</v>
      </c>
      <c r="B59" s="142">
        <v>10</v>
      </c>
      <c r="C59" s="142">
        <v>6</v>
      </c>
      <c r="D59" s="143">
        <v>105</v>
      </c>
    </row>
    <row r="60" spans="1:4" s="140" customFormat="1">
      <c r="A60" s="137" t="s">
        <v>202</v>
      </c>
      <c r="B60" s="138">
        <v>11</v>
      </c>
      <c r="C60" s="138"/>
      <c r="D60" s="139">
        <f>D61</f>
        <v>4039</v>
      </c>
    </row>
    <row r="61" spans="1:4">
      <c r="A61" s="141" t="s">
        <v>181</v>
      </c>
      <c r="B61" s="142">
        <v>11</v>
      </c>
      <c r="C61" s="142">
        <v>1</v>
      </c>
      <c r="D61" s="143">
        <v>4039</v>
      </c>
    </row>
    <row r="62" spans="1:4" s="140" customFormat="1">
      <c r="A62" s="137" t="s">
        <v>203</v>
      </c>
      <c r="B62" s="138">
        <v>12</v>
      </c>
      <c r="C62" s="138"/>
      <c r="D62" s="139">
        <f>D63</f>
        <v>3500</v>
      </c>
    </row>
    <row r="63" spans="1:4">
      <c r="A63" s="141" t="s">
        <v>174</v>
      </c>
      <c r="B63" s="142">
        <v>12</v>
      </c>
      <c r="C63" s="142">
        <v>2</v>
      </c>
      <c r="D63" s="143">
        <v>3500</v>
      </c>
    </row>
    <row r="64" spans="1:4" s="140" customFormat="1" ht="31.2">
      <c r="A64" s="137" t="s">
        <v>204</v>
      </c>
      <c r="B64" s="138">
        <v>13</v>
      </c>
      <c r="C64" s="138"/>
      <c r="D64" s="139">
        <f>D65</f>
        <v>16.3</v>
      </c>
    </row>
    <row r="65" spans="1:4">
      <c r="A65" s="141" t="s">
        <v>169</v>
      </c>
      <c r="B65" s="142">
        <v>13</v>
      </c>
      <c r="C65" s="142">
        <v>1</v>
      </c>
      <c r="D65" s="143">
        <v>16.3</v>
      </c>
    </row>
    <row r="66" spans="1:4" s="140" customFormat="1" ht="46.8">
      <c r="A66" s="137" t="s">
        <v>205</v>
      </c>
      <c r="B66" s="138">
        <v>14</v>
      </c>
      <c r="C66" s="138"/>
      <c r="D66" s="139">
        <f>D67+D68</f>
        <v>106297.8</v>
      </c>
    </row>
    <row r="67" spans="1:4" ht="31.2">
      <c r="A67" s="141" t="s">
        <v>171</v>
      </c>
      <c r="B67" s="142">
        <v>14</v>
      </c>
      <c r="C67" s="142">
        <v>1</v>
      </c>
      <c r="D67" s="143">
        <v>89667.1</v>
      </c>
    </row>
    <row r="68" spans="1:4">
      <c r="A68" s="141" t="s">
        <v>170</v>
      </c>
      <c r="B68" s="142">
        <v>14</v>
      </c>
      <c r="C68" s="142">
        <v>3</v>
      </c>
      <c r="D68" s="143">
        <v>16630.7</v>
      </c>
    </row>
    <row r="69" spans="1:4">
      <c r="A69" s="330" t="s">
        <v>188</v>
      </c>
      <c r="B69" s="330"/>
      <c r="C69" s="330"/>
      <c r="D69" s="139">
        <f>D20+D29+D31+D33+D37+D41+D43+D50+D53+D55+D60+D62+D64+D66</f>
        <v>1273295.1000000001</v>
      </c>
    </row>
    <row r="70" spans="1:4" ht="25.5" customHeight="1">
      <c r="A70" s="144"/>
      <c r="B70" s="145"/>
      <c r="C70" s="145"/>
      <c r="D70" s="133"/>
    </row>
    <row r="71" spans="1:4" ht="13.2" customHeight="1">
      <c r="A71" s="146" t="s">
        <v>206</v>
      </c>
      <c r="B71" s="147"/>
      <c r="C71" s="328" t="s">
        <v>0</v>
      </c>
      <c r="D71" s="328"/>
    </row>
  </sheetData>
  <autoFilter ref="A19:AB69"/>
  <mergeCells count="6">
    <mergeCell ref="C71:D71"/>
    <mergeCell ref="A15:D15"/>
    <mergeCell ref="A17:A18"/>
    <mergeCell ref="B17:C17"/>
    <mergeCell ref="D17:D18"/>
    <mergeCell ref="A69:C69"/>
  </mergeCells>
  <pageMargins left="0.78740157480314965" right="0.39370078740157483" top="0.78740157480314965" bottom="0.39370078740157483" header="0.51181102362204722" footer="0.31496062992125984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/>
  </sheetPr>
  <dimension ref="A8:I67"/>
  <sheetViews>
    <sheetView showGridLines="0" workbookViewId="0">
      <selection activeCell="K24" sqref="K24"/>
    </sheetView>
  </sheetViews>
  <sheetFormatPr defaultColWidth="9.109375" defaultRowHeight="15.6"/>
  <cols>
    <col min="1" max="1" width="69.33203125" style="134" customWidth="1"/>
    <col min="2" max="2" width="6.88671875" style="134" customWidth="1"/>
    <col min="3" max="3" width="9.44140625" style="134" customWidth="1"/>
    <col min="4" max="4" width="10.109375" style="134" bestFit="1" customWidth="1"/>
    <col min="5" max="5" width="10.33203125" style="134" bestFit="1" customWidth="1"/>
    <col min="6" max="16384" width="9.109375" style="134"/>
  </cols>
  <sheetData>
    <row r="8" spans="1:9" s="131" customFormat="1" ht="13.2"/>
    <row r="9" spans="1:9" s="131" customFormat="1" ht="13.2"/>
    <row r="10" spans="1:9" s="131" customFormat="1" ht="13.2"/>
    <row r="11" spans="1:9" s="131" customFormat="1" ht="13.2"/>
    <row r="12" spans="1:9" s="131" customFormat="1" ht="13.2"/>
    <row r="13" spans="1:9" s="131" customFormat="1" ht="13.2"/>
    <row r="14" spans="1:9" s="131" customFormat="1" ht="21" customHeight="1"/>
    <row r="15" spans="1:9" s="131" customFormat="1" ht="34.950000000000003" customHeight="1">
      <c r="A15" s="317" t="s">
        <v>207</v>
      </c>
      <c r="B15" s="317"/>
      <c r="C15" s="317"/>
      <c r="D15" s="317"/>
      <c r="E15" s="317"/>
      <c r="F15" s="148"/>
      <c r="G15" s="148"/>
      <c r="H15" s="148"/>
      <c r="I15" s="148"/>
    </row>
    <row r="16" spans="1:9" ht="13.2" customHeight="1">
      <c r="A16" s="149"/>
      <c r="B16" s="133"/>
      <c r="C16" s="133"/>
      <c r="D16" s="133"/>
      <c r="E16" s="133"/>
    </row>
    <row r="17" spans="1:5" ht="16.5" customHeight="1">
      <c r="A17" s="132"/>
      <c r="B17" s="133"/>
      <c r="C17" s="133"/>
      <c r="D17" s="133"/>
      <c r="E17" s="133"/>
    </row>
    <row r="18" spans="1:5">
      <c r="A18" s="320" t="s">
        <v>150</v>
      </c>
      <c r="B18" s="320" t="s">
        <v>151</v>
      </c>
      <c r="C18" s="320"/>
      <c r="D18" s="331" t="s">
        <v>208</v>
      </c>
      <c r="E18" s="331"/>
    </row>
    <row r="19" spans="1:5">
      <c r="A19" s="320"/>
      <c r="B19" s="130" t="s">
        <v>190</v>
      </c>
      <c r="C19" s="130" t="s">
        <v>191</v>
      </c>
      <c r="D19" s="150">
        <v>2020</v>
      </c>
      <c r="E19" s="150">
        <v>2021</v>
      </c>
    </row>
    <row r="20" spans="1:5" ht="12.75" customHeight="1">
      <c r="A20" s="151">
        <v>1</v>
      </c>
      <c r="B20" s="151">
        <v>2</v>
      </c>
      <c r="C20" s="151">
        <v>3</v>
      </c>
      <c r="D20" s="152">
        <v>4</v>
      </c>
      <c r="E20" s="152">
        <v>5</v>
      </c>
    </row>
    <row r="21" spans="1:5" s="140" customFormat="1">
      <c r="A21" s="137" t="s">
        <v>192</v>
      </c>
      <c r="B21" s="138">
        <v>1</v>
      </c>
      <c r="C21" s="138"/>
      <c r="D21" s="139">
        <f>D22+D23+D24+D25+D26+D27+D28</f>
        <v>67533</v>
      </c>
      <c r="E21" s="139">
        <f>E22+E23+E24+E25+E26+E27+E28</f>
        <v>64092.800000000003</v>
      </c>
    </row>
    <row r="22" spans="1:5" ht="31.2">
      <c r="A22" s="141" t="s">
        <v>176</v>
      </c>
      <c r="B22" s="142">
        <v>1</v>
      </c>
      <c r="C22" s="142">
        <v>2</v>
      </c>
      <c r="D22" s="143">
        <v>1469</v>
      </c>
      <c r="E22" s="143">
        <v>1370</v>
      </c>
    </row>
    <row r="23" spans="1:5" ht="46.8">
      <c r="A23" s="141" t="s">
        <v>184</v>
      </c>
      <c r="B23" s="142">
        <v>1</v>
      </c>
      <c r="C23" s="142">
        <v>3</v>
      </c>
      <c r="D23" s="143">
        <v>863.9</v>
      </c>
      <c r="E23" s="143">
        <v>804.9</v>
      </c>
    </row>
    <row r="24" spans="1:5" ht="46.8">
      <c r="A24" s="141" t="s">
        <v>165</v>
      </c>
      <c r="B24" s="142">
        <v>1</v>
      </c>
      <c r="C24" s="142">
        <v>4</v>
      </c>
      <c r="D24" s="143">
        <v>23950.2</v>
      </c>
      <c r="E24" s="143">
        <v>22713.1</v>
      </c>
    </row>
    <row r="25" spans="1:5">
      <c r="A25" s="141" t="s">
        <v>177</v>
      </c>
      <c r="B25" s="142">
        <v>1</v>
      </c>
      <c r="C25" s="142">
        <v>5</v>
      </c>
      <c r="D25" s="143">
        <v>6.9</v>
      </c>
      <c r="E25" s="143">
        <v>7.2</v>
      </c>
    </row>
    <row r="26" spans="1:5" ht="31.2">
      <c r="A26" s="141" t="s">
        <v>168</v>
      </c>
      <c r="B26" s="142">
        <v>1</v>
      </c>
      <c r="C26" s="142">
        <v>6</v>
      </c>
      <c r="D26" s="143">
        <v>8442.5</v>
      </c>
      <c r="E26" s="143">
        <v>8126.2</v>
      </c>
    </row>
    <row r="27" spans="1:5">
      <c r="A27" s="141" t="s">
        <v>186</v>
      </c>
      <c r="B27" s="142">
        <v>1</v>
      </c>
      <c r="C27" s="142">
        <v>11</v>
      </c>
      <c r="D27" s="143">
        <v>300</v>
      </c>
      <c r="E27" s="143">
        <v>300</v>
      </c>
    </row>
    <row r="28" spans="1:5">
      <c r="A28" s="141" t="s">
        <v>162</v>
      </c>
      <c r="B28" s="142">
        <v>1</v>
      </c>
      <c r="C28" s="142">
        <v>13</v>
      </c>
      <c r="D28" s="143">
        <v>32500.5</v>
      </c>
      <c r="E28" s="143">
        <v>30771.4</v>
      </c>
    </row>
    <row r="29" spans="1:5" s="140" customFormat="1">
      <c r="A29" s="137" t="s">
        <v>193</v>
      </c>
      <c r="B29" s="138">
        <v>2</v>
      </c>
      <c r="C29" s="138"/>
      <c r="D29" s="139">
        <f>D30</f>
        <v>36</v>
      </c>
      <c r="E29" s="139">
        <f>E30</f>
        <v>80</v>
      </c>
    </row>
    <row r="30" spans="1:5">
      <c r="A30" s="141" t="s">
        <v>187</v>
      </c>
      <c r="B30" s="142">
        <v>2</v>
      </c>
      <c r="C30" s="142">
        <v>4</v>
      </c>
      <c r="D30" s="143">
        <v>36</v>
      </c>
      <c r="E30" s="143">
        <v>80</v>
      </c>
    </row>
    <row r="31" spans="1:5" s="140" customFormat="1" ht="31.2">
      <c r="A31" s="137" t="s">
        <v>194</v>
      </c>
      <c r="B31" s="138">
        <v>3</v>
      </c>
      <c r="C31" s="138"/>
      <c r="D31" s="139">
        <f>D32</f>
        <v>3572.8</v>
      </c>
      <c r="E31" s="139">
        <f>E32</f>
        <v>3407.2</v>
      </c>
    </row>
    <row r="32" spans="1:5" ht="31.2">
      <c r="A32" s="141" t="s">
        <v>180</v>
      </c>
      <c r="B32" s="142">
        <v>3</v>
      </c>
      <c r="C32" s="142">
        <v>14</v>
      </c>
      <c r="D32" s="143">
        <v>3572.8</v>
      </c>
      <c r="E32" s="143">
        <v>3407.2</v>
      </c>
    </row>
    <row r="33" spans="1:5" s="140" customFormat="1">
      <c r="A33" s="137" t="s">
        <v>195</v>
      </c>
      <c r="B33" s="138">
        <v>4</v>
      </c>
      <c r="C33" s="138"/>
      <c r="D33" s="139">
        <f>D34+D35+D36</f>
        <v>1472.2</v>
      </c>
      <c r="E33" s="139">
        <f>E34+E35+E36</f>
        <v>1569.3</v>
      </c>
    </row>
    <row r="34" spans="1:5">
      <c r="A34" s="141" t="s">
        <v>164</v>
      </c>
      <c r="B34" s="142">
        <v>4</v>
      </c>
      <c r="C34" s="142">
        <v>5</v>
      </c>
      <c r="D34" s="143">
        <v>705</v>
      </c>
      <c r="E34" s="143">
        <v>705</v>
      </c>
    </row>
    <row r="35" spans="1:5">
      <c r="A35" s="141" t="s">
        <v>178</v>
      </c>
      <c r="B35" s="142">
        <v>4</v>
      </c>
      <c r="C35" s="142">
        <v>9</v>
      </c>
      <c r="D35" s="143">
        <v>252.2</v>
      </c>
      <c r="E35" s="143">
        <v>349.3</v>
      </c>
    </row>
    <row r="36" spans="1:5">
      <c r="A36" s="141" t="s">
        <v>172</v>
      </c>
      <c r="B36" s="142">
        <v>4</v>
      </c>
      <c r="C36" s="142">
        <v>12</v>
      </c>
      <c r="D36" s="143">
        <v>515</v>
      </c>
      <c r="E36" s="143">
        <v>515</v>
      </c>
    </row>
    <row r="37" spans="1:5" s="140" customFormat="1">
      <c r="A37" s="137" t="s">
        <v>196</v>
      </c>
      <c r="B37" s="138">
        <v>5</v>
      </c>
      <c r="C37" s="138"/>
      <c r="D37" s="139">
        <f>D38</f>
        <v>9392.2999999999993</v>
      </c>
      <c r="E37" s="139">
        <f>E38</f>
        <v>4268.2</v>
      </c>
    </row>
    <row r="38" spans="1:5">
      <c r="A38" s="141" t="s">
        <v>166</v>
      </c>
      <c r="B38" s="142">
        <v>5</v>
      </c>
      <c r="C38" s="142">
        <v>5</v>
      </c>
      <c r="D38" s="143">
        <v>9392.2999999999993</v>
      </c>
      <c r="E38" s="143">
        <v>4268.2</v>
      </c>
    </row>
    <row r="39" spans="1:5" s="140" customFormat="1">
      <c r="A39" s="137" t="s">
        <v>198</v>
      </c>
      <c r="B39" s="138">
        <v>7</v>
      </c>
      <c r="C39" s="138"/>
      <c r="D39" s="139">
        <f>D40+D41+D42+D43+D44+D45</f>
        <v>717730.3</v>
      </c>
      <c r="E39" s="139">
        <f>E40+E41+E42+E43+E44+E45</f>
        <v>697300.50000000012</v>
      </c>
    </row>
    <row r="40" spans="1:5">
      <c r="A40" s="141" t="s">
        <v>153</v>
      </c>
      <c r="B40" s="142">
        <v>7</v>
      </c>
      <c r="C40" s="142">
        <v>1</v>
      </c>
      <c r="D40" s="143">
        <v>208183.4</v>
      </c>
      <c r="E40" s="143">
        <v>211843.9</v>
      </c>
    </row>
    <row r="41" spans="1:5">
      <c r="A41" s="141" t="s">
        <v>155</v>
      </c>
      <c r="B41" s="142">
        <v>7</v>
      </c>
      <c r="C41" s="142">
        <v>2</v>
      </c>
      <c r="D41" s="143">
        <v>469342.3</v>
      </c>
      <c r="E41" s="143">
        <v>447089.4</v>
      </c>
    </row>
    <row r="42" spans="1:5">
      <c r="A42" s="141" t="s">
        <v>157</v>
      </c>
      <c r="B42" s="142">
        <v>7</v>
      </c>
      <c r="C42" s="142">
        <v>3</v>
      </c>
      <c r="D42" s="143">
        <v>30803.8</v>
      </c>
      <c r="E42" s="143">
        <v>29483.3</v>
      </c>
    </row>
    <row r="43" spans="1:5" ht="31.2">
      <c r="A43" s="141" t="s">
        <v>154</v>
      </c>
      <c r="B43" s="142">
        <v>7</v>
      </c>
      <c r="C43" s="142">
        <v>5</v>
      </c>
      <c r="D43" s="143">
        <v>503.7</v>
      </c>
      <c r="E43" s="143">
        <v>455.2</v>
      </c>
    </row>
    <row r="44" spans="1:5">
      <c r="A44" s="141" t="s">
        <v>159</v>
      </c>
      <c r="B44" s="142">
        <v>7</v>
      </c>
      <c r="C44" s="142">
        <v>7</v>
      </c>
      <c r="D44" s="143">
        <v>561.29999999999995</v>
      </c>
      <c r="E44" s="143">
        <v>561.29999999999995</v>
      </c>
    </row>
    <row r="45" spans="1:5">
      <c r="A45" s="141" t="s">
        <v>158</v>
      </c>
      <c r="B45" s="142">
        <v>7</v>
      </c>
      <c r="C45" s="142">
        <v>9</v>
      </c>
      <c r="D45" s="143">
        <v>8335.7999999999993</v>
      </c>
      <c r="E45" s="143">
        <v>7867.4</v>
      </c>
    </row>
    <row r="46" spans="1:5" s="140" customFormat="1">
      <c r="A46" s="137" t="s">
        <v>199</v>
      </c>
      <c r="B46" s="138">
        <v>8</v>
      </c>
      <c r="C46" s="138"/>
      <c r="D46" s="139">
        <f>D47+D48</f>
        <v>20645.100000000002</v>
      </c>
      <c r="E46" s="139">
        <f>E47+E48</f>
        <v>19876.2</v>
      </c>
    </row>
    <row r="47" spans="1:5">
      <c r="A47" s="141" t="s">
        <v>160</v>
      </c>
      <c r="B47" s="142">
        <v>8</v>
      </c>
      <c r="C47" s="142">
        <v>1</v>
      </c>
      <c r="D47" s="143">
        <v>19835.2</v>
      </c>
      <c r="E47" s="143">
        <v>19123.3</v>
      </c>
    </row>
    <row r="48" spans="1:5">
      <c r="A48" s="141" t="s">
        <v>161</v>
      </c>
      <c r="B48" s="142">
        <v>8</v>
      </c>
      <c r="C48" s="142">
        <v>4</v>
      </c>
      <c r="D48" s="143">
        <v>809.9</v>
      </c>
      <c r="E48" s="143">
        <v>752.9</v>
      </c>
    </row>
    <row r="49" spans="1:5" s="140" customFormat="1">
      <c r="A49" s="137" t="s">
        <v>200</v>
      </c>
      <c r="B49" s="138">
        <v>9</v>
      </c>
      <c r="C49" s="138"/>
      <c r="D49" s="139">
        <f>D50</f>
        <v>280</v>
      </c>
      <c r="E49" s="139">
        <f>E50</f>
        <v>238</v>
      </c>
    </row>
    <row r="50" spans="1:5">
      <c r="A50" s="141" t="s">
        <v>182</v>
      </c>
      <c r="B50" s="142">
        <v>9</v>
      </c>
      <c r="C50" s="142">
        <v>9</v>
      </c>
      <c r="D50" s="143">
        <v>280</v>
      </c>
      <c r="E50" s="143">
        <v>238</v>
      </c>
    </row>
    <row r="51" spans="1:5" s="140" customFormat="1">
      <c r="A51" s="137" t="s">
        <v>201</v>
      </c>
      <c r="B51" s="138">
        <v>10</v>
      </c>
      <c r="C51" s="138"/>
      <c r="D51" s="139">
        <f>D52+D53+D54+D55</f>
        <v>30999.4</v>
      </c>
      <c r="E51" s="139">
        <f>E52+E53+E54+E55</f>
        <v>30712.400000000001</v>
      </c>
    </row>
    <row r="52" spans="1:5">
      <c r="A52" s="141" t="s">
        <v>175</v>
      </c>
      <c r="B52" s="142">
        <v>10</v>
      </c>
      <c r="C52" s="142">
        <v>1</v>
      </c>
      <c r="D52" s="143">
        <v>5430</v>
      </c>
      <c r="E52" s="143">
        <v>5680</v>
      </c>
    </row>
    <row r="53" spans="1:5">
      <c r="A53" s="141" t="s">
        <v>167</v>
      </c>
      <c r="B53" s="142">
        <v>10</v>
      </c>
      <c r="C53" s="142">
        <v>3</v>
      </c>
      <c r="D53" s="143">
        <v>10757</v>
      </c>
      <c r="E53" s="143">
        <v>10220</v>
      </c>
    </row>
    <row r="54" spans="1:5">
      <c r="A54" s="141" t="s">
        <v>156</v>
      </c>
      <c r="B54" s="142">
        <v>10</v>
      </c>
      <c r="C54" s="142">
        <v>4</v>
      </c>
      <c r="D54" s="143">
        <v>14707.4</v>
      </c>
      <c r="E54" s="143">
        <v>14707.4</v>
      </c>
    </row>
    <row r="55" spans="1:5">
      <c r="A55" s="141" t="s">
        <v>183</v>
      </c>
      <c r="B55" s="142">
        <v>10</v>
      </c>
      <c r="C55" s="142">
        <v>6</v>
      </c>
      <c r="D55" s="143">
        <v>105</v>
      </c>
      <c r="E55" s="143">
        <v>105</v>
      </c>
    </row>
    <row r="56" spans="1:5" s="140" customFormat="1">
      <c r="A56" s="137" t="s">
        <v>202</v>
      </c>
      <c r="B56" s="138">
        <v>11</v>
      </c>
      <c r="C56" s="138"/>
      <c r="D56" s="139">
        <f>D57</f>
        <v>4329</v>
      </c>
      <c r="E56" s="139">
        <f>E57</f>
        <v>379</v>
      </c>
    </row>
    <row r="57" spans="1:5">
      <c r="A57" s="141" t="s">
        <v>181</v>
      </c>
      <c r="B57" s="142">
        <v>11</v>
      </c>
      <c r="C57" s="142">
        <v>1</v>
      </c>
      <c r="D57" s="143">
        <v>4329</v>
      </c>
      <c r="E57" s="143">
        <v>379</v>
      </c>
    </row>
    <row r="58" spans="1:5" s="140" customFormat="1">
      <c r="A58" s="137" t="s">
        <v>203</v>
      </c>
      <c r="B58" s="138">
        <v>12</v>
      </c>
      <c r="C58" s="138"/>
      <c r="D58" s="139">
        <f>D59</f>
        <v>3500</v>
      </c>
      <c r="E58" s="139">
        <f>E59</f>
        <v>3500</v>
      </c>
    </row>
    <row r="59" spans="1:5">
      <c r="A59" s="141" t="s">
        <v>174</v>
      </c>
      <c r="B59" s="142">
        <v>12</v>
      </c>
      <c r="C59" s="142">
        <v>2</v>
      </c>
      <c r="D59" s="143">
        <v>3500</v>
      </c>
      <c r="E59" s="143">
        <v>3500</v>
      </c>
    </row>
    <row r="60" spans="1:5" s="140" customFormat="1" ht="31.2">
      <c r="A60" s="137" t="s">
        <v>204</v>
      </c>
      <c r="B60" s="138">
        <v>13</v>
      </c>
      <c r="C60" s="138"/>
      <c r="D60" s="139">
        <f>D61</f>
        <v>15.4</v>
      </c>
      <c r="E60" s="139">
        <f>E61</f>
        <v>13.5</v>
      </c>
    </row>
    <row r="61" spans="1:5" ht="31.2">
      <c r="A61" s="141" t="s">
        <v>169</v>
      </c>
      <c r="B61" s="142">
        <v>13</v>
      </c>
      <c r="C61" s="142">
        <v>1</v>
      </c>
      <c r="D61" s="143">
        <v>15.4</v>
      </c>
      <c r="E61" s="143">
        <v>13.5</v>
      </c>
    </row>
    <row r="62" spans="1:5" s="140" customFormat="1" ht="46.8">
      <c r="A62" s="137" t="s">
        <v>205</v>
      </c>
      <c r="B62" s="138">
        <v>14</v>
      </c>
      <c r="C62" s="138"/>
      <c r="D62" s="139">
        <f>D63+D64</f>
        <v>90334.2</v>
      </c>
      <c r="E62" s="139">
        <f>E63+E64</f>
        <v>91245</v>
      </c>
    </row>
    <row r="63" spans="1:5" ht="31.2">
      <c r="A63" s="141" t="s">
        <v>171</v>
      </c>
      <c r="B63" s="142">
        <v>14</v>
      </c>
      <c r="C63" s="142">
        <v>1</v>
      </c>
      <c r="D63" s="143">
        <v>74508.800000000003</v>
      </c>
      <c r="E63" s="143">
        <v>75067.8</v>
      </c>
    </row>
    <row r="64" spans="1:5">
      <c r="A64" s="141" t="s">
        <v>170</v>
      </c>
      <c r="B64" s="142">
        <v>14</v>
      </c>
      <c r="C64" s="142">
        <v>3</v>
      </c>
      <c r="D64" s="143">
        <v>15825.4</v>
      </c>
      <c r="E64" s="143">
        <v>16177.2</v>
      </c>
    </row>
    <row r="65" spans="1:5">
      <c r="A65" s="332" t="s">
        <v>188</v>
      </c>
      <c r="B65" s="333"/>
      <c r="C65" s="334"/>
      <c r="D65" s="139">
        <f>D21+D29+D31+D33+D37+D39+D46+D49+D51+D56+D58+D60+D62</f>
        <v>949839.70000000007</v>
      </c>
      <c r="E65" s="139">
        <f>E21+E29+E31+E33+E37+E39+E46+E49+E51+E56+E58+E60+E62</f>
        <v>916682.10000000009</v>
      </c>
    </row>
    <row r="66" spans="1:5" ht="25.5" customHeight="1">
      <c r="A66" s="144"/>
      <c r="B66" s="145"/>
      <c r="C66" s="145"/>
      <c r="D66" s="133"/>
      <c r="E66" s="133"/>
    </row>
    <row r="67" spans="1:5" ht="13.2" customHeight="1">
      <c r="A67" s="146" t="s">
        <v>206</v>
      </c>
      <c r="B67" s="147"/>
      <c r="C67" s="153"/>
      <c r="D67" s="328" t="s">
        <v>0</v>
      </c>
      <c r="E67" s="328"/>
    </row>
  </sheetData>
  <autoFilter ref="A20:I65"/>
  <mergeCells count="6">
    <mergeCell ref="D67:E67"/>
    <mergeCell ref="A15:E15"/>
    <mergeCell ref="A18:A19"/>
    <mergeCell ref="B18:C18"/>
    <mergeCell ref="D18:E18"/>
    <mergeCell ref="A65:C65"/>
  </mergeCells>
  <pageMargins left="0.78740157480314965" right="0.39370078740157483" top="0.78740157480314965" bottom="0.39370078740157483" header="0.51181102362204722" footer="0.11811023622047245"/>
  <pageSetup paperSize="9" scale="85" fitToHeight="0" orientation="portrait" r:id="rId1"/>
  <headerFooter differentFirst="1" alignWithMargins="0">
    <oddHeader>&amp;C&amp;P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3:G703"/>
  <sheetViews>
    <sheetView showGridLines="0" workbookViewId="0">
      <selection activeCell="A6" sqref="A6"/>
    </sheetView>
  </sheetViews>
  <sheetFormatPr defaultColWidth="9.109375" defaultRowHeight="15.6"/>
  <cols>
    <col min="1" max="1" width="64.6640625" style="257" customWidth="1"/>
    <col min="2" max="2" width="5.6640625" style="277" customWidth="1"/>
    <col min="3" max="3" width="7.109375" style="277" customWidth="1"/>
    <col min="4" max="4" width="9.88671875" style="277" customWidth="1"/>
    <col min="5" max="5" width="12.88671875" style="277" customWidth="1"/>
    <col min="6" max="6" width="7.6640625" style="277" customWidth="1"/>
    <col min="7" max="7" width="11.6640625" style="257" customWidth="1"/>
    <col min="8" max="234" width="9.109375" style="257" customWidth="1"/>
    <col min="235" max="16384" width="9.109375" style="257"/>
  </cols>
  <sheetData>
    <row r="13" spans="1:7">
      <c r="A13" s="278"/>
      <c r="B13" s="279"/>
      <c r="C13" s="279"/>
      <c r="D13" s="279"/>
      <c r="E13" s="279"/>
      <c r="F13" s="279"/>
      <c r="G13" s="280"/>
    </row>
    <row r="14" spans="1:7" ht="45.75" customHeight="1">
      <c r="A14" s="335" t="s">
        <v>795</v>
      </c>
      <c r="B14" s="335"/>
      <c r="C14" s="335"/>
      <c r="D14" s="335"/>
      <c r="E14" s="335"/>
      <c r="F14" s="335"/>
      <c r="G14" s="335"/>
    </row>
    <row r="15" spans="1:7" ht="16.5" customHeight="1">
      <c r="A15" s="258"/>
      <c r="B15" s="259"/>
      <c r="C15" s="259"/>
      <c r="D15" s="259"/>
      <c r="E15" s="259"/>
      <c r="F15" s="259"/>
      <c r="G15" s="260"/>
    </row>
    <row r="16" spans="1:7">
      <c r="A16" s="320" t="s">
        <v>150</v>
      </c>
      <c r="B16" s="336" t="s">
        <v>151</v>
      </c>
      <c r="C16" s="336"/>
      <c r="D16" s="336"/>
      <c r="E16" s="336"/>
      <c r="F16" s="336"/>
      <c r="G16" s="320" t="s">
        <v>152</v>
      </c>
    </row>
    <row r="17" spans="1:7" ht="22.8">
      <c r="A17" s="320"/>
      <c r="B17" s="225" t="s">
        <v>796</v>
      </c>
      <c r="C17" s="225" t="s">
        <v>190</v>
      </c>
      <c r="D17" s="225" t="s">
        <v>191</v>
      </c>
      <c r="E17" s="225" t="s">
        <v>318</v>
      </c>
      <c r="F17" s="225" t="s">
        <v>319</v>
      </c>
      <c r="G17" s="320"/>
    </row>
    <row r="18" spans="1:7" ht="12.75" customHeight="1">
      <c r="A18" s="151">
        <v>1</v>
      </c>
      <c r="B18" s="151">
        <v>2</v>
      </c>
      <c r="C18" s="151">
        <v>3</v>
      </c>
      <c r="D18" s="151">
        <v>4</v>
      </c>
      <c r="E18" s="151">
        <v>5</v>
      </c>
      <c r="F18" s="151">
        <v>6</v>
      </c>
      <c r="G18" s="151">
        <v>7</v>
      </c>
    </row>
    <row r="19" spans="1:7" s="262" customFormat="1" ht="21" customHeight="1">
      <c r="A19" s="281" t="s">
        <v>797</v>
      </c>
      <c r="B19" s="282">
        <v>904</v>
      </c>
      <c r="C19" s="283"/>
      <c r="D19" s="283"/>
      <c r="E19" s="264" t="s">
        <v>323</v>
      </c>
      <c r="F19" s="265" t="s">
        <v>323</v>
      </c>
      <c r="G19" s="267">
        <v>52559.1</v>
      </c>
    </row>
    <row r="20" spans="1:7">
      <c r="A20" s="284" t="s">
        <v>198</v>
      </c>
      <c r="B20" s="285">
        <v>904</v>
      </c>
      <c r="C20" s="286">
        <v>7</v>
      </c>
      <c r="D20" s="286"/>
      <c r="E20" s="269" t="s">
        <v>323</v>
      </c>
      <c r="F20" s="270" t="s">
        <v>323</v>
      </c>
      <c r="G20" s="272">
        <v>10599.1</v>
      </c>
    </row>
    <row r="21" spans="1:7">
      <c r="A21" s="284" t="s">
        <v>157</v>
      </c>
      <c r="B21" s="285">
        <v>904</v>
      </c>
      <c r="C21" s="286">
        <v>7</v>
      </c>
      <c r="D21" s="286">
        <v>3</v>
      </c>
      <c r="E21" s="269" t="s">
        <v>323</v>
      </c>
      <c r="F21" s="270" t="s">
        <v>323</v>
      </c>
      <c r="G21" s="272">
        <v>10553.1</v>
      </c>
    </row>
    <row r="22" spans="1:7" ht="46.8">
      <c r="A22" s="284" t="s">
        <v>409</v>
      </c>
      <c r="B22" s="285">
        <v>904</v>
      </c>
      <c r="C22" s="286">
        <v>7</v>
      </c>
      <c r="D22" s="286">
        <v>3</v>
      </c>
      <c r="E22" s="269" t="s">
        <v>410</v>
      </c>
      <c r="F22" s="270" t="s">
        <v>323</v>
      </c>
      <c r="G22" s="272">
        <v>10553.1</v>
      </c>
    </row>
    <row r="23" spans="1:7" ht="46.8">
      <c r="A23" s="284" t="s">
        <v>411</v>
      </c>
      <c r="B23" s="285">
        <v>904</v>
      </c>
      <c r="C23" s="286">
        <v>7</v>
      </c>
      <c r="D23" s="286">
        <v>3</v>
      </c>
      <c r="E23" s="269" t="s">
        <v>412</v>
      </c>
      <c r="F23" s="270" t="s">
        <v>323</v>
      </c>
      <c r="G23" s="272">
        <v>10553.1</v>
      </c>
    </row>
    <row r="24" spans="1:7" ht="31.2">
      <c r="A24" s="284" t="s">
        <v>440</v>
      </c>
      <c r="B24" s="285">
        <v>904</v>
      </c>
      <c r="C24" s="286">
        <v>7</v>
      </c>
      <c r="D24" s="286">
        <v>3</v>
      </c>
      <c r="E24" s="269" t="s">
        <v>441</v>
      </c>
      <c r="F24" s="270" t="s">
        <v>323</v>
      </c>
      <c r="G24" s="272">
        <v>10553.1</v>
      </c>
    </row>
    <row r="25" spans="1:7">
      <c r="A25" s="284" t="s">
        <v>442</v>
      </c>
      <c r="B25" s="285">
        <v>904</v>
      </c>
      <c r="C25" s="286">
        <v>7</v>
      </c>
      <c r="D25" s="286">
        <v>3</v>
      </c>
      <c r="E25" s="269" t="s">
        <v>443</v>
      </c>
      <c r="F25" s="270" t="s">
        <v>323</v>
      </c>
      <c r="G25" s="272">
        <v>14.4</v>
      </c>
    </row>
    <row r="26" spans="1:7">
      <c r="A26" s="284" t="s">
        <v>338</v>
      </c>
      <c r="B26" s="285">
        <v>904</v>
      </c>
      <c r="C26" s="286">
        <v>7</v>
      </c>
      <c r="D26" s="286">
        <v>3</v>
      </c>
      <c r="E26" s="269" t="s">
        <v>443</v>
      </c>
      <c r="F26" s="270" t="s">
        <v>339</v>
      </c>
      <c r="G26" s="272">
        <v>14.4</v>
      </c>
    </row>
    <row r="27" spans="1:7">
      <c r="A27" s="284" t="s">
        <v>336</v>
      </c>
      <c r="B27" s="285">
        <v>904</v>
      </c>
      <c r="C27" s="286">
        <v>7</v>
      </c>
      <c r="D27" s="286">
        <v>3</v>
      </c>
      <c r="E27" s="269" t="s">
        <v>445</v>
      </c>
      <c r="F27" s="270" t="s">
        <v>323</v>
      </c>
      <c r="G27" s="272">
        <v>7458.7</v>
      </c>
    </row>
    <row r="28" spans="1:7" ht="62.4">
      <c r="A28" s="284" t="s">
        <v>344</v>
      </c>
      <c r="B28" s="285">
        <v>904</v>
      </c>
      <c r="C28" s="286">
        <v>7</v>
      </c>
      <c r="D28" s="286">
        <v>3</v>
      </c>
      <c r="E28" s="269" t="s">
        <v>445</v>
      </c>
      <c r="F28" s="270" t="s">
        <v>345</v>
      </c>
      <c r="G28" s="272">
        <v>6953.6</v>
      </c>
    </row>
    <row r="29" spans="1:7" ht="31.2">
      <c r="A29" s="284" t="s">
        <v>330</v>
      </c>
      <c r="B29" s="285">
        <v>904</v>
      </c>
      <c r="C29" s="286">
        <v>7</v>
      </c>
      <c r="D29" s="286">
        <v>3</v>
      </c>
      <c r="E29" s="269" t="s">
        <v>445</v>
      </c>
      <c r="F29" s="270" t="s">
        <v>331</v>
      </c>
      <c r="G29" s="272">
        <v>504.8</v>
      </c>
    </row>
    <row r="30" spans="1:7">
      <c r="A30" s="284" t="s">
        <v>340</v>
      </c>
      <c r="B30" s="285">
        <v>904</v>
      </c>
      <c r="C30" s="286">
        <v>7</v>
      </c>
      <c r="D30" s="286">
        <v>3</v>
      </c>
      <c r="E30" s="269" t="s">
        <v>445</v>
      </c>
      <c r="F30" s="270" t="s">
        <v>341</v>
      </c>
      <c r="G30" s="272">
        <v>0.3</v>
      </c>
    </row>
    <row r="31" spans="1:7" ht="141" customHeight="1">
      <c r="A31" s="284" t="s">
        <v>384</v>
      </c>
      <c r="B31" s="285">
        <v>904</v>
      </c>
      <c r="C31" s="286">
        <v>7</v>
      </c>
      <c r="D31" s="286">
        <v>3</v>
      </c>
      <c r="E31" s="269" t="s">
        <v>446</v>
      </c>
      <c r="F31" s="270" t="s">
        <v>323</v>
      </c>
      <c r="G31" s="272">
        <v>1595</v>
      </c>
    </row>
    <row r="32" spans="1:7" ht="62.4">
      <c r="A32" s="284" t="s">
        <v>344</v>
      </c>
      <c r="B32" s="285">
        <v>904</v>
      </c>
      <c r="C32" s="286">
        <v>7</v>
      </c>
      <c r="D32" s="286">
        <v>3</v>
      </c>
      <c r="E32" s="269" t="s">
        <v>446</v>
      </c>
      <c r="F32" s="270" t="s">
        <v>345</v>
      </c>
      <c r="G32" s="272">
        <v>1595</v>
      </c>
    </row>
    <row r="33" spans="1:7">
      <c r="A33" s="284" t="s">
        <v>348</v>
      </c>
      <c r="B33" s="285">
        <v>904</v>
      </c>
      <c r="C33" s="286">
        <v>7</v>
      </c>
      <c r="D33" s="286">
        <v>3</v>
      </c>
      <c r="E33" s="269" t="s">
        <v>447</v>
      </c>
      <c r="F33" s="270" t="s">
        <v>323</v>
      </c>
      <c r="G33" s="272">
        <v>1485</v>
      </c>
    </row>
    <row r="34" spans="1:7" ht="31.2">
      <c r="A34" s="284" t="s">
        <v>330</v>
      </c>
      <c r="B34" s="285">
        <v>904</v>
      </c>
      <c r="C34" s="286">
        <v>7</v>
      </c>
      <c r="D34" s="286">
        <v>3</v>
      </c>
      <c r="E34" s="269" t="s">
        <v>447</v>
      </c>
      <c r="F34" s="270" t="s">
        <v>331</v>
      </c>
      <c r="G34" s="272">
        <v>1485</v>
      </c>
    </row>
    <row r="35" spans="1:7" ht="31.2">
      <c r="A35" s="284" t="s">
        <v>154</v>
      </c>
      <c r="B35" s="285">
        <v>904</v>
      </c>
      <c r="C35" s="286">
        <v>7</v>
      </c>
      <c r="D35" s="286">
        <v>5</v>
      </c>
      <c r="E35" s="269" t="s">
        <v>323</v>
      </c>
      <c r="F35" s="270" t="s">
        <v>323</v>
      </c>
      <c r="G35" s="272">
        <v>46</v>
      </c>
    </row>
    <row r="36" spans="1:7" ht="46.8">
      <c r="A36" s="284" t="s">
        <v>409</v>
      </c>
      <c r="B36" s="285">
        <v>904</v>
      </c>
      <c r="C36" s="286">
        <v>7</v>
      </c>
      <c r="D36" s="286">
        <v>5</v>
      </c>
      <c r="E36" s="269" t="s">
        <v>410</v>
      </c>
      <c r="F36" s="270" t="s">
        <v>323</v>
      </c>
      <c r="G36" s="272">
        <v>46</v>
      </c>
    </row>
    <row r="37" spans="1:7" ht="46.8">
      <c r="A37" s="284" t="s">
        <v>411</v>
      </c>
      <c r="B37" s="285">
        <v>904</v>
      </c>
      <c r="C37" s="286">
        <v>7</v>
      </c>
      <c r="D37" s="286">
        <v>5</v>
      </c>
      <c r="E37" s="269" t="s">
        <v>412</v>
      </c>
      <c r="F37" s="270" t="s">
        <v>323</v>
      </c>
      <c r="G37" s="272">
        <v>46</v>
      </c>
    </row>
    <row r="38" spans="1:7">
      <c r="A38" s="284" t="s">
        <v>413</v>
      </c>
      <c r="B38" s="285">
        <v>904</v>
      </c>
      <c r="C38" s="286">
        <v>7</v>
      </c>
      <c r="D38" s="286">
        <v>5</v>
      </c>
      <c r="E38" s="269" t="s">
        <v>414</v>
      </c>
      <c r="F38" s="270" t="s">
        <v>323</v>
      </c>
      <c r="G38" s="272">
        <v>10</v>
      </c>
    </row>
    <row r="39" spans="1:7" ht="15.75" customHeight="1">
      <c r="A39" s="284" t="s">
        <v>334</v>
      </c>
      <c r="B39" s="285">
        <v>904</v>
      </c>
      <c r="C39" s="286">
        <v>7</v>
      </c>
      <c r="D39" s="286">
        <v>5</v>
      </c>
      <c r="E39" s="269" t="s">
        <v>415</v>
      </c>
      <c r="F39" s="270" t="s">
        <v>323</v>
      </c>
      <c r="G39" s="272">
        <v>10</v>
      </c>
    </row>
    <row r="40" spans="1:7" ht="31.2">
      <c r="A40" s="284" t="s">
        <v>330</v>
      </c>
      <c r="B40" s="285">
        <v>904</v>
      </c>
      <c r="C40" s="286">
        <v>7</v>
      </c>
      <c r="D40" s="286">
        <v>5</v>
      </c>
      <c r="E40" s="269" t="s">
        <v>415</v>
      </c>
      <c r="F40" s="270" t="s">
        <v>331</v>
      </c>
      <c r="G40" s="272">
        <v>10</v>
      </c>
    </row>
    <row r="41" spans="1:7" ht="15" customHeight="1">
      <c r="A41" s="284" t="s">
        <v>419</v>
      </c>
      <c r="B41" s="285">
        <v>904</v>
      </c>
      <c r="C41" s="286">
        <v>7</v>
      </c>
      <c r="D41" s="286">
        <v>5</v>
      </c>
      <c r="E41" s="269" t="s">
        <v>420</v>
      </c>
      <c r="F41" s="270" t="s">
        <v>323</v>
      </c>
      <c r="G41" s="272">
        <v>10</v>
      </c>
    </row>
    <row r="42" spans="1:7" ht="15.75" customHeight="1">
      <c r="A42" s="284" t="s">
        <v>334</v>
      </c>
      <c r="B42" s="285">
        <v>904</v>
      </c>
      <c r="C42" s="286">
        <v>7</v>
      </c>
      <c r="D42" s="286">
        <v>5</v>
      </c>
      <c r="E42" s="269" t="s">
        <v>422</v>
      </c>
      <c r="F42" s="270" t="s">
        <v>323</v>
      </c>
      <c r="G42" s="272">
        <v>10</v>
      </c>
    </row>
    <row r="43" spans="1:7" ht="31.2">
      <c r="A43" s="284" t="s">
        <v>330</v>
      </c>
      <c r="B43" s="285">
        <v>904</v>
      </c>
      <c r="C43" s="286">
        <v>7</v>
      </c>
      <c r="D43" s="286">
        <v>5</v>
      </c>
      <c r="E43" s="269" t="s">
        <v>422</v>
      </c>
      <c r="F43" s="270" t="s">
        <v>331</v>
      </c>
      <c r="G43" s="272">
        <v>10</v>
      </c>
    </row>
    <row r="44" spans="1:7" ht="15" customHeight="1">
      <c r="A44" s="284" t="s">
        <v>432</v>
      </c>
      <c r="B44" s="285">
        <v>904</v>
      </c>
      <c r="C44" s="286">
        <v>7</v>
      </c>
      <c r="D44" s="286">
        <v>5</v>
      </c>
      <c r="E44" s="269" t="s">
        <v>433</v>
      </c>
      <c r="F44" s="270" t="s">
        <v>323</v>
      </c>
      <c r="G44" s="272">
        <v>10</v>
      </c>
    </row>
    <row r="45" spans="1:7" ht="15" customHeight="1">
      <c r="A45" s="284" t="s">
        <v>334</v>
      </c>
      <c r="B45" s="285">
        <v>904</v>
      </c>
      <c r="C45" s="286">
        <v>7</v>
      </c>
      <c r="D45" s="286">
        <v>5</v>
      </c>
      <c r="E45" s="269" t="s">
        <v>436</v>
      </c>
      <c r="F45" s="270" t="s">
        <v>323</v>
      </c>
      <c r="G45" s="272">
        <v>10</v>
      </c>
    </row>
    <row r="46" spans="1:7" ht="31.2">
      <c r="A46" s="284" t="s">
        <v>330</v>
      </c>
      <c r="B46" s="285">
        <v>904</v>
      </c>
      <c r="C46" s="286">
        <v>7</v>
      </c>
      <c r="D46" s="286">
        <v>5</v>
      </c>
      <c r="E46" s="269" t="s">
        <v>436</v>
      </c>
      <c r="F46" s="270" t="s">
        <v>331</v>
      </c>
      <c r="G46" s="272">
        <v>10</v>
      </c>
    </row>
    <row r="47" spans="1:7" ht="31.2">
      <c r="A47" s="284" t="s">
        <v>440</v>
      </c>
      <c r="B47" s="285">
        <v>904</v>
      </c>
      <c r="C47" s="286">
        <v>7</v>
      </c>
      <c r="D47" s="286">
        <v>5</v>
      </c>
      <c r="E47" s="269" t="s">
        <v>441</v>
      </c>
      <c r="F47" s="270" t="s">
        <v>323</v>
      </c>
      <c r="G47" s="272">
        <v>16</v>
      </c>
    </row>
    <row r="48" spans="1:7" ht="15.75" customHeight="1">
      <c r="A48" s="284" t="s">
        <v>334</v>
      </c>
      <c r="B48" s="285">
        <v>904</v>
      </c>
      <c r="C48" s="286">
        <v>7</v>
      </c>
      <c r="D48" s="286">
        <v>5</v>
      </c>
      <c r="E48" s="269" t="s">
        <v>444</v>
      </c>
      <c r="F48" s="270" t="s">
        <v>323</v>
      </c>
      <c r="G48" s="272">
        <v>16</v>
      </c>
    </row>
    <row r="49" spans="1:7" ht="31.2">
      <c r="A49" s="284" t="s">
        <v>330</v>
      </c>
      <c r="B49" s="285">
        <v>904</v>
      </c>
      <c r="C49" s="286">
        <v>7</v>
      </c>
      <c r="D49" s="286">
        <v>5</v>
      </c>
      <c r="E49" s="269" t="s">
        <v>444</v>
      </c>
      <c r="F49" s="270" t="s">
        <v>331</v>
      </c>
      <c r="G49" s="272">
        <v>16</v>
      </c>
    </row>
    <row r="50" spans="1:7">
      <c r="A50" s="284" t="s">
        <v>199</v>
      </c>
      <c r="B50" s="285">
        <v>904</v>
      </c>
      <c r="C50" s="286">
        <v>8</v>
      </c>
      <c r="D50" s="286"/>
      <c r="E50" s="269" t="s">
        <v>323</v>
      </c>
      <c r="F50" s="270" t="s">
        <v>323</v>
      </c>
      <c r="G50" s="272">
        <v>41960</v>
      </c>
    </row>
    <row r="51" spans="1:7">
      <c r="A51" s="284" t="s">
        <v>160</v>
      </c>
      <c r="B51" s="285">
        <v>904</v>
      </c>
      <c r="C51" s="286">
        <v>8</v>
      </c>
      <c r="D51" s="286">
        <v>1</v>
      </c>
      <c r="E51" s="269" t="s">
        <v>323</v>
      </c>
      <c r="F51" s="270" t="s">
        <v>323</v>
      </c>
      <c r="G51" s="272">
        <v>40368.300000000003</v>
      </c>
    </row>
    <row r="52" spans="1:7" ht="46.8">
      <c r="A52" s="284" t="s">
        <v>409</v>
      </c>
      <c r="B52" s="285">
        <v>904</v>
      </c>
      <c r="C52" s="286">
        <v>8</v>
      </c>
      <c r="D52" s="286">
        <v>1</v>
      </c>
      <c r="E52" s="269" t="s">
        <v>410</v>
      </c>
      <c r="F52" s="270" t="s">
        <v>323</v>
      </c>
      <c r="G52" s="272">
        <v>39773.300000000003</v>
      </c>
    </row>
    <row r="53" spans="1:7" ht="46.8">
      <c r="A53" s="284" t="s">
        <v>411</v>
      </c>
      <c r="B53" s="285">
        <v>904</v>
      </c>
      <c r="C53" s="286">
        <v>8</v>
      </c>
      <c r="D53" s="286">
        <v>1</v>
      </c>
      <c r="E53" s="269" t="s">
        <v>412</v>
      </c>
      <c r="F53" s="270" t="s">
        <v>323</v>
      </c>
      <c r="G53" s="272">
        <v>39773.300000000003</v>
      </c>
    </row>
    <row r="54" spans="1:7">
      <c r="A54" s="284" t="s">
        <v>413</v>
      </c>
      <c r="B54" s="285">
        <v>904</v>
      </c>
      <c r="C54" s="286">
        <v>8</v>
      </c>
      <c r="D54" s="286">
        <v>1</v>
      </c>
      <c r="E54" s="269" t="s">
        <v>414</v>
      </c>
      <c r="F54" s="270" t="s">
        <v>323</v>
      </c>
      <c r="G54" s="272">
        <v>2525.9</v>
      </c>
    </row>
    <row r="55" spans="1:7">
      <c r="A55" s="284" t="s">
        <v>336</v>
      </c>
      <c r="B55" s="285">
        <v>904</v>
      </c>
      <c r="C55" s="286">
        <v>8</v>
      </c>
      <c r="D55" s="286">
        <v>1</v>
      </c>
      <c r="E55" s="269" t="s">
        <v>416</v>
      </c>
      <c r="F55" s="270" t="s">
        <v>323</v>
      </c>
      <c r="G55" s="272">
        <v>2002.4</v>
      </c>
    </row>
    <row r="56" spans="1:7" ht="62.4">
      <c r="A56" s="284" t="s">
        <v>344</v>
      </c>
      <c r="B56" s="285">
        <v>904</v>
      </c>
      <c r="C56" s="286">
        <v>8</v>
      </c>
      <c r="D56" s="286">
        <v>1</v>
      </c>
      <c r="E56" s="269" t="s">
        <v>416</v>
      </c>
      <c r="F56" s="270" t="s">
        <v>345</v>
      </c>
      <c r="G56" s="272">
        <v>1713.4</v>
      </c>
    </row>
    <row r="57" spans="1:7" ht="31.2">
      <c r="A57" s="284" t="s">
        <v>330</v>
      </c>
      <c r="B57" s="285">
        <v>904</v>
      </c>
      <c r="C57" s="286">
        <v>8</v>
      </c>
      <c r="D57" s="286">
        <v>1</v>
      </c>
      <c r="E57" s="269" t="s">
        <v>416</v>
      </c>
      <c r="F57" s="270" t="s">
        <v>331</v>
      </c>
      <c r="G57" s="272">
        <v>280.3</v>
      </c>
    </row>
    <row r="58" spans="1:7">
      <c r="A58" s="284" t="s">
        <v>340</v>
      </c>
      <c r="B58" s="285">
        <v>904</v>
      </c>
      <c r="C58" s="286">
        <v>8</v>
      </c>
      <c r="D58" s="286">
        <v>1</v>
      </c>
      <c r="E58" s="269" t="s">
        <v>416</v>
      </c>
      <c r="F58" s="270" t="s">
        <v>341</v>
      </c>
      <c r="G58" s="272">
        <v>8.6999999999999993</v>
      </c>
    </row>
    <row r="59" spans="1:7" ht="141" customHeight="1">
      <c r="A59" s="284" t="s">
        <v>384</v>
      </c>
      <c r="B59" s="285">
        <v>904</v>
      </c>
      <c r="C59" s="286">
        <v>8</v>
      </c>
      <c r="D59" s="286">
        <v>1</v>
      </c>
      <c r="E59" s="269" t="s">
        <v>417</v>
      </c>
      <c r="F59" s="270" t="s">
        <v>323</v>
      </c>
      <c r="G59" s="272">
        <v>472</v>
      </c>
    </row>
    <row r="60" spans="1:7" ht="62.4">
      <c r="A60" s="284" t="s">
        <v>344</v>
      </c>
      <c r="B60" s="285">
        <v>904</v>
      </c>
      <c r="C60" s="286">
        <v>8</v>
      </c>
      <c r="D60" s="286">
        <v>1</v>
      </c>
      <c r="E60" s="269" t="s">
        <v>417</v>
      </c>
      <c r="F60" s="270" t="s">
        <v>345</v>
      </c>
      <c r="G60" s="272">
        <v>472</v>
      </c>
    </row>
    <row r="61" spans="1:7">
      <c r="A61" s="284" t="s">
        <v>348</v>
      </c>
      <c r="B61" s="285">
        <v>904</v>
      </c>
      <c r="C61" s="286">
        <v>8</v>
      </c>
      <c r="D61" s="286">
        <v>1</v>
      </c>
      <c r="E61" s="269" t="s">
        <v>418</v>
      </c>
      <c r="F61" s="270" t="s">
        <v>323</v>
      </c>
      <c r="G61" s="272">
        <v>51.5</v>
      </c>
    </row>
    <row r="62" spans="1:7" ht="31.2">
      <c r="A62" s="284" t="s">
        <v>330</v>
      </c>
      <c r="B62" s="285">
        <v>904</v>
      </c>
      <c r="C62" s="286">
        <v>8</v>
      </c>
      <c r="D62" s="286">
        <v>1</v>
      </c>
      <c r="E62" s="269" t="s">
        <v>418</v>
      </c>
      <c r="F62" s="270" t="s">
        <v>331</v>
      </c>
      <c r="G62" s="272">
        <v>51.5</v>
      </c>
    </row>
    <row r="63" spans="1:7" ht="31.2">
      <c r="A63" s="284" t="s">
        <v>419</v>
      </c>
      <c r="B63" s="285">
        <v>904</v>
      </c>
      <c r="C63" s="286">
        <v>8</v>
      </c>
      <c r="D63" s="286">
        <v>1</v>
      </c>
      <c r="E63" s="269" t="s">
        <v>420</v>
      </c>
      <c r="F63" s="270" t="s">
        <v>323</v>
      </c>
      <c r="G63" s="272">
        <v>24952.7</v>
      </c>
    </row>
    <row r="64" spans="1:7">
      <c r="A64" s="284" t="s">
        <v>353</v>
      </c>
      <c r="B64" s="285">
        <v>904</v>
      </c>
      <c r="C64" s="286">
        <v>8</v>
      </c>
      <c r="D64" s="286">
        <v>1</v>
      </c>
      <c r="E64" s="269" t="s">
        <v>421</v>
      </c>
      <c r="F64" s="270" t="s">
        <v>323</v>
      </c>
      <c r="G64" s="272">
        <v>800</v>
      </c>
    </row>
    <row r="65" spans="1:7" ht="31.2">
      <c r="A65" s="284" t="s">
        <v>330</v>
      </c>
      <c r="B65" s="285">
        <v>904</v>
      </c>
      <c r="C65" s="286">
        <v>8</v>
      </c>
      <c r="D65" s="286">
        <v>1</v>
      </c>
      <c r="E65" s="269" t="s">
        <v>421</v>
      </c>
      <c r="F65" s="270" t="s">
        <v>331</v>
      </c>
      <c r="G65" s="272">
        <v>800</v>
      </c>
    </row>
    <row r="66" spans="1:7">
      <c r="A66" s="284" t="s">
        <v>336</v>
      </c>
      <c r="B66" s="285">
        <v>904</v>
      </c>
      <c r="C66" s="286">
        <v>8</v>
      </c>
      <c r="D66" s="286">
        <v>1</v>
      </c>
      <c r="E66" s="269" t="s">
        <v>423</v>
      </c>
      <c r="F66" s="270" t="s">
        <v>323</v>
      </c>
      <c r="G66" s="272">
        <v>17057.599999999999</v>
      </c>
    </row>
    <row r="67" spans="1:7" ht="62.4">
      <c r="A67" s="284" t="s">
        <v>344</v>
      </c>
      <c r="B67" s="285">
        <v>904</v>
      </c>
      <c r="C67" s="286">
        <v>8</v>
      </c>
      <c r="D67" s="286">
        <v>1</v>
      </c>
      <c r="E67" s="269" t="s">
        <v>423</v>
      </c>
      <c r="F67" s="270" t="s">
        <v>345</v>
      </c>
      <c r="G67" s="272">
        <v>14707.2</v>
      </c>
    </row>
    <row r="68" spans="1:7" ht="31.2">
      <c r="A68" s="284" t="s">
        <v>330</v>
      </c>
      <c r="B68" s="285">
        <v>904</v>
      </c>
      <c r="C68" s="286">
        <v>8</v>
      </c>
      <c r="D68" s="286">
        <v>1</v>
      </c>
      <c r="E68" s="269" t="s">
        <v>423</v>
      </c>
      <c r="F68" s="270" t="s">
        <v>331</v>
      </c>
      <c r="G68" s="272">
        <v>2328.9</v>
      </c>
    </row>
    <row r="69" spans="1:7">
      <c r="A69" s="284" t="s">
        <v>340</v>
      </c>
      <c r="B69" s="285">
        <v>904</v>
      </c>
      <c r="C69" s="286">
        <v>8</v>
      </c>
      <c r="D69" s="286">
        <v>1</v>
      </c>
      <c r="E69" s="269" t="s">
        <v>423</v>
      </c>
      <c r="F69" s="270" t="s">
        <v>341</v>
      </c>
      <c r="G69" s="272">
        <v>21.5</v>
      </c>
    </row>
    <row r="70" spans="1:7" ht="141" customHeight="1">
      <c r="A70" s="284" t="s">
        <v>384</v>
      </c>
      <c r="B70" s="285">
        <v>904</v>
      </c>
      <c r="C70" s="286">
        <v>8</v>
      </c>
      <c r="D70" s="286">
        <v>1</v>
      </c>
      <c r="E70" s="269" t="s">
        <v>424</v>
      </c>
      <c r="F70" s="270" t="s">
        <v>323</v>
      </c>
      <c r="G70" s="272">
        <v>3976</v>
      </c>
    </row>
    <row r="71" spans="1:7" ht="62.4">
      <c r="A71" s="284" t="s">
        <v>344</v>
      </c>
      <c r="B71" s="285">
        <v>904</v>
      </c>
      <c r="C71" s="286">
        <v>8</v>
      </c>
      <c r="D71" s="286">
        <v>1</v>
      </c>
      <c r="E71" s="269" t="s">
        <v>424</v>
      </c>
      <c r="F71" s="270" t="s">
        <v>345</v>
      </c>
      <c r="G71" s="272">
        <v>3976</v>
      </c>
    </row>
    <row r="72" spans="1:7" ht="31.2">
      <c r="A72" s="284" t="s">
        <v>425</v>
      </c>
      <c r="B72" s="285">
        <v>904</v>
      </c>
      <c r="C72" s="286">
        <v>8</v>
      </c>
      <c r="D72" s="286">
        <v>1</v>
      </c>
      <c r="E72" s="269" t="s">
        <v>426</v>
      </c>
      <c r="F72" s="270" t="s">
        <v>323</v>
      </c>
      <c r="G72" s="272">
        <v>100</v>
      </c>
    </row>
    <row r="73" spans="1:7" ht="31.2">
      <c r="A73" s="284" t="s">
        <v>330</v>
      </c>
      <c r="B73" s="285">
        <v>904</v>
      </c>
      <c r="C73" s="286">
        <v>8</v>
      </c>
      <c r="D73" s="286">
        <v>1</v>
      </c>
      <c r="E73" s="269" t="s">
        <v>426</v>
      </c>
      <c r="F73" s="270" t="s">
        <v>331</v>
      </c>
      <c r="G73" s="272">
        <v>100</v>
      </c>
    </row>
    <row r="74" spans="1:7" ht="48" customHeight="1">
      <c r="A74" s="284" t="s">
        <v>427</v>
      </c>
      <c r="B74" s="285">
        <v>904</v>
      </c>
      <c r="C74" s="286">
        <v>8</v>
      </c>
      <c r="D74" s="286">
        <v>1</v>
      </c>
      <c r="E74" s="269" t="s">
        <v>428</v>
      </c>
      <c r="F74" s="270" t="s">
        <v>323</v>
      </c>
      <c r="G74" s="272">
        <v>158.9</v>
      </c>
    </row>
    <row r="75" spans="1:7" ht="31.2">
      <c r="A75" s="284" t="s">
        <v>330</v>
      </c>
      <c r="B75" s="285">
        <v>904</v>
      </c>
      <c r="C75" s="286">
        <v>8</v>
      </c>
      <c r="D75" s="286">
        <v>1</v>
      </c>
      <c r="E75" s="269" t="s">
        <v>428</v>
      </c>
      <c r="F75" s="270" t="s">
        <v>331</v>
      </c>
      <c r="G75" s="272">
        <v>158.9</v>
      </c>
    </row>
    <row r="76" spans="1:7" ht="78">
      <c r="A76" s="284" t="s">
        <v>429</v>
      </c>
      <c r="B76" s="285">
        <v>904</v>
      </c>
      <c r="C76" s="286">
        <v>8</v>
      </c>
      <c r="D76" s="286">
        <v>1</v>
      </c>
      <c r="E76" s="269" t="s">
        <v>430</v>
      </c>
      <c r="F76" s="270" t="s">
        <v>323</v>
      </c>
      <c r="G76" s="272">
        <v>1769.9</v>
      </c>
    </row>
    <row r="77" spans="1:7" ht="31.2">
      <c r="A77" s="284" t="s">
        <v>330</v>
      </c>
      <c r="B77" s="285">
        <v>904</v>
      </c>
      <c r="C77" s="286">
        <v>8</v>
      </c>
      <c r="D77" s="286">
        <v>1</v>
      </c>
      <c r="E77" s="269" t="s">
        <v>430</v>
      </c>
      <c r="F77" s="270" t="s">
        <v>331</v>
      </c>
      <c r="G77" s="272">
        <v>1769.9</v>
      </c>
    </row>
    <row r="78" spans="1:7">
      <c r="A78" s="284" t="s">
        <v>348</v>
      </c>
      <c r="B78" s="285">
        <v>904</v>
      </c>
      <c r="C78" s="286">
        <v>8</v>
      </c>
      <c r="D78" s="286">
        <v>1</v>
      </c>
      <c r="E78" s="269" t="s">
        <v>431</v>
      </c>
      <c r="F78" s="270" t="s">
        <v>323</v>
      </c>
      <c r="G78" s="272">
        <v>1090.3</v>
      </c>
    </row>
    <row r="79" spans="1:7" ht="31.2">
      <c r="A79" s="284" t="s">
        <v>330</v>
      </c>
      <c r="B79" s="285">
        <v>904</v>
      </c>
      <c r="C79" s="286">
        <v>8</v>
      </c>
      <c r="D79" s="286">
        <v>1</v>
      </c>
      <c r="E79" s="269" t="s">
        <v>431</v>
      </c>
      <c r="F79" s="270" t="s">
        <v>331</v>
      </c>
      <c r="G79" s="272">
        <v>1090.3</v>
      </c>
    </row>
    <row r="80" spans="1:7" ht="31.2">
      <c r="A80" s="284" t="s">
        <v>432</v>
      </c>
      <c r="B80" s="285">
        <v>904</v>
      </c>
      <c r="C80" s="286">
        <v>8</v>
      </c>
      <c r="D80" s="286">
        <v>1</v>
      </c>
      <c r="E80" s="269" t="s">
        <v>433</v>
      </c>
      <c r="F80" s="270" t="s">
        <v>323</v>
      </c>
      <c r="G80" s="272">
        <v>12294.7</v>
      </c>
    </row>
    <row r="81" spans="1:7" ht="46.8">
      <c r="A81" s="284" t="s">
        <v>434</v>
      </c>
      <c r="B81" s="285">
        <v>904</v>
      </c>
      <c r="C81" s="286">
        <v>8</v>
      </c>
      <c r="D81" s="286">
        <v>1</v>
      </c>
      <c r="E81" s="269" t="s">
        <v>435</v>
      </c>
      <c r="F81" s="270" t="s">
        <v>323</v>
      </c>
      <c r="G81" s="272">
        <v>222</v>
      </c>
    </row>
    <row r="82" spans="1:7" ht="31.2">
      <c r="A82" s="284" t="s">
        <v>330</v>
      </c>
      <c r="B82" s="285">
        <v>904</v>
      </c>
      <c r="C82" s="286">
        <v>8</v>
      </c>
      <c r="D82" s="286">
        <v>1</v>
      </c>
      <c r="E82" s="269" t="s">
        <v>435</v>
      </c>
      <c r="F82" s="270" t="s">
        <v>331</v>
      </c>
      <c r="G82" s="272">
        <v>222</v>
      </c>
    </row>
    <row r="83" spans="1:7">
      <c r="A83" s="284" t="s">
        <v>336</v>
      </c>
      <c r="B83" s="285">
        <v>904</v>
      </c>
      <c r="C83" s="286">
        <v>8</v>
      </c>
      <c r="D83" s="286">
        <v>1</v>
      </c>
      <c r="E83" s="269" t="s">
        <v>437</v>
      </c>
      <c r="F83" s="270" t="s">
        <v>323</v>
      </c>
      <c r="G83" s="272">
        <v>9795.2000000000007</v>
      </c>
    </row>
    <row r="84" spans="1:7" ht="62.4">
      <c r="A84" s="284" t="s">
        <v>344</v>
      </c>
      <c r="B84" s="285">
        <v>904</v>
      </c>
      <c r="C84" s="286">
        <v>8</v>
      </c>
      <c r="D84" s="286">
        <v>1</v>
      </c>
      <c r="E84" s="269" t="s">
        <v>437</v>
      </c>
      <c r="F84" s="270" t="s">
        <v>345</v>
      </c>
      <c r="G84" s="272">
        <v>8649.2000000000007</v>
      </c>
    </row>
    <row r="85" spans="1:7" ht="31.2">
      <c r="A85" s="284" t="s">
        <v>330</v>
      </c>
      <c r="B85" s="285">
        <v>904</v>
      </c>
      <c r="C85" s="286">
        <v>8</v>
      </c>
      <c r="D85" s="286">
        <v>1</v>
      </c>
      <c r="E85" s="269" t="s">
        <v>437</v>
      </c>
      <c r="F85" s="270" t="s">
        <v>331</v>
      </c>
      <c r="G85" s="272">
        <v>1114.8</v>
      </c>
    </row>
    <row r="86" spans="1:7">
      <c r="A86" s="284" t="s">
        <v>340</v>
      </c>
      <c r="B86" s="285">
        <v>904</v>
      </c>
      <c r="C86" s="286">
        <v>8</v>
      </c>
      <c r="D86" s="286">
        <v>1</v>
      </c>
      <c r="E86" s="269" t="s">
        <v>437</v>
      </c>
      <c r="F86" s="270" t="s">
        <v>341</v>
      </c>
      <c r="G86" s="272">
        <v>31.2</v>
      </c>
    </row>
    <row r="87" spans="1:7" ht="141" customHeight="1">
      <c r="A87" s="284" t="s">
        <v>384</v>
      </c>
      <c r="B87" s="285">
        <v>904</v>
      </c>
      <c r="C87" s="286">
        <v>8</v>
      </c>
      <c r="D87" s="286">
        <v>1</v>
      </c>
      <c r="E87" s="269" t="s">
        <v>438</v>
      </c>
      <c r="F87" s="270" t="s">
        <v>323</v>
      </c>
      <c r="G87" s="272">
        <v>2096</v>
      </c>
    </row>
    <row r="88" spans="1:7" ht="62.4">
      <c r="A88" s="284" t="s">
        <v>344</v>
      </c>
      <c r="B88" s="285">
        <v>904</v>
      </c>
      <c r="C88" s="286">
        <v>8</v>
      </c>
      <c r="D88" s="286">
        <v>1</v>
      </c>
      <c r="E88" s="269" t="s">
        <v>438</v>
      </c>
      <c r="F88" s="270" t="s">
        <v>345</v>
      </c>
      <c r="G88" s="272">
        <v>2096</v>
      </c>
    </row>
    <row r="89" spans="1:7">
      <c r="A89" s="284" t="s">
        <v>348</v>
      </c>
      <c r="B89" s="285">
        <v>904</v>
      </c>
      <c r="C89" s="286">
        <v>8</v>
      </c>
      <c r="D89" s="286">
        <v>1</v>
      </c>
      <c r="E89" s="269" t="s">
        <v>439</v>
      </c>
      <c r="F89" s="270" t="s">
        <v>323</v>
      </c>
      <c r="G89" s="272">
        <v>181.5</v>
      </c>
    </row>
    <row r="90" spans="1:7" ht="31.2">
      <c r="A90" s="284" t="s">
        <v>330</v>
      </c>
      <c r="B90" s="285">
        <v>904</v>
      </c>
      <c r="C90" s="286">
        <v>8</v>
      </c>
      <c r="D90" s="286">
        <v>1</v>
      </c>
      <c r="E90" s="269" t="s">
        <v>439</v>
      </c>
      <c r="F90" s="270" t="s">
        <v>331</v>
      </c>
      <c r="G90" s="272">
        <v>181.5</v>
      </c>
    </row>
    <row r="91" spans="1:7" ht="46.8">
      <c r="A91" s="284" t="s">
        <v>455</v>
      </c>
      <c r="B91" s="285">
        <v>904</v>
      </c>
      <c r="C91" s="286">
        <v>8</v>
      </c>
      <c r="D91" s="286">
        <v>1</v>
      </c>
      <c r="E91" s="269" t="s">
        <v>456</v>
      </c>
      <c r="F91" s="270" t="s">
        <v>323</v>
      </c>
      <c r="G91" s="272">
        <v>385</v>
      </c>
    </row>
    <row r="92" spans="1:7" ht="46.8">
      <c r="A92" s="284" t="s">
        <v>479</v>
      </c>
      <c r="B92" s="285">
        <v>904</v>
      </c>
      <c r="C92" s="286">
        <v>8</v>
      </c>
      <c r="D92" s="286">
        <v>1</v>
      </c>
      <c r="E92" s="269" t="s">
        <v>480</v>
      </c>
      <c r="F92" s="270" t="s">
        <v>323</v>
      </c>
      <c r="G92" s="272">
        <v>385</v>
      </c>
    </row>
    <row r="93" spans="1:7" ht="46.8">
      <c r="A93" s="284" t="s">
        <v>481</v>
      </c>
      <c r="B93" s="285">
        <v>904</v>
      </c>
      <c r="C93" s="286">
        <v>8</v>
      </c>
      <c r="D93" s="286">
        <v>1</v>
      </c>
      <c r="E93" s="269" t="s">
        <v>482</v>
      </c>
      <c r="F93" s="270" t="s">
        <v>323</v>
      </c>
      <c r="G93" s="272">
        <v>385</v>
      </c>
    </row>
    <row r="94" spans="1:7" ht="62.4">
      <c r="A94" s="284" t="s">
        <v>397</v>
      </c>
      <c r="B94" s="285">
        <v>904</v>
      </c>
      <c r="C94" s="286">
        <v>8</v>
      </c>
      <c r="D94" s="286">
        <v>1</v>
      </c>
      <c r="E94" s="269" t="s">
        <v>483</v>
      </c>
      <c r="F94" s="270" t="s">
        <v>323</v>
      </c>
      <c r="G94" s="272">
        <v>385</v>
      </c>
    </row>
    <row r="95" spans="1:7" ht="31.2">
      <c r="A95" s="284" t="s">
        <v>330</v>
      </c>
      <c r="B95" s="285">
        <v>904</v>
      </c>
      <c r="C95" s="286">
        <v>8</v>
      </c>
      <c r="D95" s="286">
        <v>1</v>
      </c>
      <c r="E95" s="269" t="s">
        <v>483</v>
      </c>
      <c r="F95" s="270" t="s">
        <v>331</v>
      </c>
      <c r="G95" s="272">
        <v>385</v>
      </c>
    </row>
    <row r="96" spans="1:7" ht="46.8">
      <c r="A96" s="284" t="s">
        <v>721</v>
      </c>
      <c r="B96" s="285">
        <v>904</v>
      </c>
      <c r="C96" s="286">
        <v>8</v>
      </c>
      <c r="D96" s="286">
        <v>1</v>
      </c>
      <c r="E96" s="269" t="s">
        <v>722</v>
      </c>
      <c r="F96" s="270" t="s">
        <v>323</v>
      </c>
      <c r="G96" s="272">
        <v>210</v>
      </c>
    </row>
    <row r="97" spans="1:7" ht="46.8">
      <c r="A97" s="284" t="s">
        <v>723</v>
      </c>
      <c r="B97" s="285">
        <v>904</v>
      </c>
      <c r="C97" s="286">
        <v>8</v>
      </c>
      <c r="D97" s="286">
        <v>1</v>
      </c>
      <c r="E97" s="269" t="s">
        <v>724</v>
      </c>
      <c r="F97" s="270" t="s">
        <v>323</v>
      </c>
      <c r="G97" s="272">
        <v>210</v>
      </c>
    </row>
    <row r="98" spans="1:7" ht="62.4">
      <c r="A98" s="284" t="s">
        <v>725</v>
      </c>
      <c r="B98" s="285">
        <v>904</v>
      </c>
      <c r="C98" s="286">
        <v>8</v>
      </c>
      <c r="D98" s="286">
        <v>1</v>
      </c>
      <c r="E98" s="269" t="s">
        <v>726</v>
      </c>
      <c r="F98" s="270" t="s">
        <v>323</v>
      </c>
      <c r="G98" s="272">
        <v>210</v>
      </c>
    </row>
    <row r="99" spans="1:7" ht="31.2">
      <c r="A99" s="284" t="s">
        <v>727</v>
      </c>
      <c r="B99" s="285">
        <v>904</v>
      </c>
      <c r="C99" s="286">
        <v>8</v>
      </c>
      <c r="D99" s="286">
        <v>1</v>
      </c>
      <c r="E99" s="269" t="s">
        <v>728</v>
      </c>
      <c r="F99" s="270" t="s">
        <v>323</v>
      </c>
      <c r="G99" s="272">
        <v>210</v>
      </c>
    </row>
    <row r="100" spans="1:7" ht="31.2">
      <c r="A100" s="284" t="s">
        <v>330</v>
      </c>
      <c r="B100" s="285">
        <v>904</v>
      </c>
      <c r="C100" s="286">
        <v>8</v>
      </c>
      <c r="D100" s="286">
        <v>1</v>
      </c>
      <c r="E100" s="269" t="s">
        <v>728</v>
      </c>
      <c r="F100" s="270" t="s">
        <v>331</v>
      </c>
      <c r="G100" s="272">
        <v>210</v>
      </c>
    </row>
    <row r="101" spans="1:7">
      <c r="A101" s="284" t="s">
        <v>161</v>
      </c>
      <c r="B101" s="285">
        <v>904</v>
      </c>
      <c r="C101" s="286">
        <v>8</v>
      </c>
      <c r="D101" s="286">
        <v>4</v>
      </c>
      <c r="E101" s="269" t="s">
        <v>323</v>
      </c>
      <c r="F101" s="270" t="s">
        <v>323</v>
      </c>
      <c r="G101" s="272">
        <v>1591.7</v>
      </c>
    </row>
    <row r="102" spans="1:7" ht="46.8">
      <c r="A102" s="284" t="s">
        <v>409</v>
      </c>
      <c r="B102" s="285">
        <v>904</v>
      </c>
      <c r="C102" s="286">
        <v>8</v>
      </c>
      <c r="D102" s="286">
        <v>4</v>
      </c>
      <c r="E102" s="269" t="s">
        <v>410</v>
      </c>
      <c r="F102" s="270" t="s">
        <v>323</v>
      </c>
      <c r="G102" s="272">
        <v>1591.7</v>
      </c>
    </row>
    <row r="103" spans="1:7" ht="46.8">
      <c r="A103" s="284" t="s">
        <v>448</v>
      </c>
      <c r="B103" s="285">
        <v>904</v>
      </c>
      <c r="C103" s="286">
        <v>8</v>
      </c>
      <c r="D103" s="286">
        <v>4</v>
      </c>
      <c r="E103" s="269" t="s">
        <v>449</v>
      </c>
      <c r="F103" s="270" t="s">
        <v>323</v>
      </c>
      <c r="G103" s="272">
        <v>1591.7</v>
      </c>
    </row>
    <row r="104" spans="1:7" ht="31.2">
      <c r="A104" s="284" t="s">
        <v>450</v>
      </c>
      <c r="B104" s="285">
        <v>904</v>
      </c>
      <c r="C104" s="286">
        <v>8</v>
      </c>
      <c r="D104" s="286">
        <v>4</v>
      </c>
      <c r="E104" s="269" t="s">
        <v>451</v>
      </c>
      <c r="F104" s="270" t="s">
        <v>323</v>
      </c>
      <c r="G104" s="272">
        <v>1591.7</v>
      </c>
    </row>
    <row r="105" spans="1:7">
      <c r="A105" s="284" t="s">
        <v>452</v>
      </c>
      <c r="B105" s="285">
        <v>904</v>
      </c>
      <c r="C105" s="286">
        <v>8</v>
      </c>
      <c r="D105" s="286">
        <v>4</v>
      </c>
      <c r="E105" s="269" t="s">
        <v>453</v>
      </c>
      <c r="F105" s="270" t="s">
        <v>323</v>
      </c>
      <c r="G105" s="272">
        <v>1251.7</v>
      </c>
    </row>
    <row r="106" spans="1:7" ht="62.4">
      <c r="A106" s="284" t="s">
        <v>344</v>
      </c>
      <c r="B106" s="285">
        <v>904</v>
      </c>
      <c r="C106" s="286">
        <v>8</v>
      </c>
      <c r="D106" s="286">
        <v>4</v>
      </c>
      <c r="E106" s="269" t="s">
        <v>453</v>
      </c>
      <c r="F106" s="270" t="s">
        <v>345</v>
      </c>
      <c r="G106" s="272">
        <v>1234</v>
      </c>
    </row>
    <row r="107" spans="1:7" ht="31.2">
      <c r="A107" s="284" t="s">
        <v>330</v>
      </c>
      <c r="B107" s="285">
        <v>904</v>
      </c>
      <c r="C107" s="286">
        <v>8</v>
      </c>
      <c r="D107" s="286">
        <v>4</v>
      </c>
      <c r="E107" s="269" t="s">
        <v>453</v>
      </c>
      <c r="F107" s="270" t="s">
        <v>331</v>
      </c>
      <c r="G107" s="272">
        <v>17.7</v>
      </c>
    </row>
    <row r="108" spans="1:7" ht="142.5" customHeight="1">
      <c r="A108" s="284" t="s">
        <v>384</v>
      </c>
      <c r="B108" s="285">
        <v>907</v>
      </c>
      <c r="C108" s="286">
        <v>8</v>
      </c>
      <c r="D108" s="286">
        <v>4</v>
      </c>
      <c r="E108" s="269" t="s">
        <v>454</v>
      </c>
      <c r="F108" s="270" t="s">
        <v>323</v>
      </c>
      <c r="G108" s="272">
        <v>340</v>
      </c>
    </row>
    <row r="109" spans="1:7" ht="62.4">
      <c r="A109" s="284" t="s">
        <v>344</v>
      </c>
      <c r="B109" s="285">
        <v>907</v>
      </c>
      <c r="C109" s="286">
        <v>8</v>
      </c>
      <c r="D109" s="286">
        <v>4</v>
      </c>
      <c r="E109" s="269" t="s">
        <v>454</v>
      </c>
      <c r="F109" s="270" t="s">
        <v>345</v>
      </c>
      <c r="G109" s="272">
        <v>340</v>
      </c>
    </row>
    <row r="110" spans="1:7" s="262" customFormat="1">
      <c r="A110" s="281" t="s">
        <v>798</v>
      </c>
      <c r="B110" s="282">
        <v>907</v>
      </c>
      <c r="C110" s="283"/>
      <c r="D110" s="283"/>
      <c r="E110" s="264" t="s">
        <v>323</v>
      </c>
      <c r="F110" s="265" t="s">
        <v>323</v>
      </c>
      <c r="G110" s="267">
        <v>828530.7</v>
      </c>
    </row>
    <row r="111" spans="1:7">
      <c r="A111" s="284" t="s">
        <v>198</v>
      </c>
      <c r="B111" s="285">
        <v>907</v>
      </c>
      <c r="C111" s="286">
        <v>7</v>
      </c>
      <c r="D111" s="286"/>
      <c r="E111" s="269" t="s">
        <v>323</v>
      </c>
      <c r="F111" s="270" t="s">
        <v>323</v>
      </c>
      <c r="G111" s="272">
        <v>813823.3</v>
      </c>
    </row>
    <row r="112" spans="1:7">
      <c r="A112" s="284" t="s">
        <v>153</v>
      </c>
      <c r="B112" s="285">
        <v>907</v>
      </c>
      <c r="C112" s="286">
        <v>7</v>
      </c>
      <c r="D112" s="286">
        <v>1</v>
      </c>
      <c r="E112" s="269" t="s">
        <v>323</v>
      </c>
      <c r="F112" s="270" t="s">
        <v>323</v>
      </c>
      <c r="G112" s="272">
        <v>234751.6</v>
      </c>
    </row>
    <row r="113" spans="1:7" ht="31.2">
      <c r="A113" s="284" t="s">
        <v>321</v>
      </c>
      <c r="B113" s="285">
        <v>907</v>
      </c>
      <c r="C113" s="286">
        <v>7</v>
      </c>
      <c r="D113" s="286">
        <v>1</v>
      </c>
      <c r="E113" s="269" t="s">
        <v>322</v>
      </c>
      <c r="F113" s="270" t="s">
        <v>323</v>
      </c>
      <c r="G113" s="272">
        <v>234142</v>
      </c>
    </row>
    <row r="114" spans="1:7" ht="31.2">
      <c r="A114" s="284" t="s">
        <v>324</v>
      </c>
      <c r="B114" s="285">
        <v>907</v>
      </c>
      <c r="C114" s="286">
        <v>7</v>
      </c>
      <c r="D114" s="286">
        <v>1</v>
      </c>
      <c r="E114" s="269" t="s">
        <v>325</v>
      </c>
      <c r="F114" s="270" t="s">
        <v>323</v>
      </c>
      <c r="G114" s="272">
        <v>234142</v>
      </c>
    </row>
    <row r="115" spans="1:7" ht="31.2">
      <c r="A115" s="284" t="s">
        <v>326</v>
      </c>
      <c r="B115" s="285">
        <v>907</v>
      </c>
      <c r="C115" s="286">
        <v>7</v>
      </c>
      <c r="D115" s="286">
        <v>1</v>
      </c>
      <c r="E115" s="269" t="s">
        <v>327</v>
      </c>
      <c r="F115" s="270" t="s">
        <v>323</v>
      </c>
      <c r="G115" s="272">
        <v>234142</v>
      </c>
    </row>
    <row r="116" spans="1:7" ht="31.2">
      <c r="A116" s="284" t="s">
        <v>328</v>
      </c>
      <c r="B116" s="285">
        <v>907</v>
      </c>
      <c r="C116" s="286">
        <v>7</v>
      </c>
      <c r="D116" s="286">
        <v>1</v>
      </c>
      <c r="E116" s="269" t="s">
        <v>329</v>
      </c>
      <c r="F116" s="270" t="s">
        <v>323</v>
      </c>
      <c r="G116" s="272">
        <v>1317.1</v>
      </c>
    </row>
    <row r="117" spans="1:7" ht="31.2">
      <c r="A117" s="284" t="s">
        <v>330</v>
      </c>
      <c r="B117" s="285">
        <v>907</v>
      </c>
      <c r="C117" s="286">
        <v>7</v>
      </c>
      <c r="D117" s="286">
        <v>1</v>
      </c>
      <c r="E117" s="269" t="s">
        <v>329</v>
      </c>
      <c r="F117" s="270" t="s">
        <v>331</v>
      </c>
      <c r="G117" s="272">
        <v>1317.1</v>
      </c>
    </row>
    <row r="118" spans="1:7">
      <c r="A118" s="284" t="s">
        <v>332</v>
      </c>
      <c r="B118" s="285">
        <v>907</v>
      </c>
      <c r="C118" s="286">
        <v>7</v>
      </c>
      <c r="D118" s="286">
        <v>1</v>
      </c>
      <c r="E118" s="269" t="s">
        <v>333</v>
      </c>
      <c r="F118" s="270" t="s">
        <v>323</v>
      </c>
      <c r="G118" s="272">
        <v>91</v>
      </c>
    </row>
    <row r="119" spans="1:7" ht="31.2">
      <c r="A119" s="284" t="s">
        <v>330</v>
      </c>
      <c r="B119" s="285">
        <v>907</v>
      </c>
      <c r="C119" s="286">
        <v>7</v>
      </c>
      <c r="D119" s="286">
        <v>1</v>
      </c>
      <c r="E119" s="269" t="s">
        <v>333</v>
      </c>
      <c r="F119" s="270" t="s">
        <v>331</v>
      </c>
      <c r="G119" s="272">
        <v>91</v>
      </c>
    </row>
    <row r="120" spans="1:7">
      <c r="A120" s="284" t="s">
        <v>336</v>
      </c>
      <c r="B120" s="285">
        <v>907</v>
      </c>
      <c r="C120" s="286">
        <v>7</v>
      </c>
      <c r="D120" s="286">
        <v>1</v>
      </c>
      <c r="E120" s="269" t="s">
        <v>337</v>
      </c>
      <c r="F120" s="270" t="s">
        <v>323</v>
      </c>
      <c r="G120" s="272">
        <v>39215.9</v>
      </c>
    </row>
    <row r="121" spans="1:7" ht="31.2">
      <c r="A121" s="284" t="s">
        <v>330</v>
      </c>
      <c r="B121" s="285">
        <v>907</v>
      </c>
      <c r="C121" s="286">
        <v>7</v>
      </c>
      <c r="D121" s="286">
        <v>1</v>
      </c>
      <c r="E121" s="269" t="s">
        <v>337</v>
      </c>
      <c r="F121" s="270" t="s">
        <v>331</v>
      </c>
      <c r="G121" s="272">
        <v>38321.5</v>
      </c>
    </row>
    <row r="122" spans="1:7">
      <c r="A122" s="284" t="s">
        <v>338</v>
      </c>
      <c r="B122" s="285">
        <v>907</v>
      </c>
      <c r="C122" s="286">
        <v>7</v>
      </c>
      <c r="D122" s="286">
        <v>1</v>
      </c>
      <c r="E122" s="269" t="s">
        <v>337</v>
      </c>
      <c r="F122" s="270" t="s">
        <v>339</v>
      </c>
      <c r="G122" s="272">
        <v>130</v>
      </c>
    </row>
    <row r="123" spans="1:7">
      <c r="A123" s="284" t="s">
        <v>340</v>
      </c>
      <c r="B123" s="285">
        <v>907</v>
      </c>
      <c r="C123" s="286">
        <v>7</v>
      </c>
      <c r="D123" s="286">
        <v>1</v>
      </c>
      <c r="E123" s="269" t="s">
        <v>337</v>
      </c>
      <c r="F123" s="270" t="s">
        <v>341</v>
      </c>
      <c r="G123" s="272">
        <v>764.4</v>
      </c>
    </row>
    <row r="124" spans="1:7" ht="62.4">
      <c r="A124" s="284" t="s">
        <v>342</v>
      </c>
      <c r="B124" s="285">
        <v>907</v>
      </c>
      <c r="C124" s="286">
        <v>7</v>
      </c>
      <c r="D124" s="286">
        <v>1</v>
      </c>
      <c r="E124" s="269" t="s">
        <v>343</v>
      </c>
      <c r="F124" s="270" t="s">
        <v>323</v>
      </c>
      <c r="G124" s="272">
        <v>191170.1</v>
      </c>
    </row>
    <row r="125" spans="1:7" ht="62.4">
      <c r="A125" s="284" t="s">
        <v>344</v>
      </c>
      <c r="B125" s="285">
        <v>907</v>
      </c>
      <c r="C125" s="286">
        <v>7</v>
      </c>
      <c r="D125" s="286">
        <v>1</v>
      </c>
      <c r="E125" s="269" t="s">
        <v>343</v>
      </c>
      <c r="F125" s="270" t="s">
        <v>345</v>
      </c>
      <c r="G125" s="272">
        <v>190018.4</v>
      </c>
    </row>
    <row r="126" spans="1:7" ht="31.2">
      <c r="A126" s="284" t="s">
        <v>330</v>
      </c>
      <c r="B126" s="285">
        <v>907</v>
      </c>
      <c r="C126" s="286">
        <v>7</v>
      </c>
      <c r="D126" s="286">
        <v>1</v>
      </c>
      <c r="E126" s="269" t="s">
        <v>343</v>
      </c>
      <c r="F126" s="270" t="s">
        <v>331</v>
      </c>
      <c r="G126" s="272">
        <v>1151.7</v>
      </c>
    </row>
    <row r="127" spans="1:7" ht="62.4">
      <c r="A127" s="284" t="s">
        <v>346</v>
      </c>
      <c r="B127" s="285">
        <v>907</v>
      </c>
      <c r="C127" s="286">
        <v>7</v>
      </c>
      <c r="D127" s="286">
        <v>1</v>
      </c>
      <c r="E127" s="269" t="s">
        <v>347</v>
      </c>
      <c r="F127" s="270" t="s">
        <v>323</v>
      </c>
      <c r="G127" s="272">
        <v>744.7</v>
      </c>
    </row>
    <row r="128" spans="1:7" ht="31.2">
      <c r="A128" s="284" t="s">
        <v>330</v>
      </c>
      <c r="B128" s="285">
        <v>907</v>
      </c>
      <c r="C128" s="286">
        <v>7</v>
      </c>
      <c r="D128" s="286">
        <v>1</v>
      </c>
      <c r="E128" s="269" t="s">
        <v>347</v>
      </c>
      <c r="F128" s="270" t="s">
        <v>331</v>
      </c>
      <c r="G128" s="272">
        <v>744.7</v>
      </c>
    </row>
    <row r="129" spans="1:7">
      <c r="A129" s="284" t="s">
        <v>348</v>
      </c>
      <c r="B129" s="285">
        <v>907</v>
      </c>
      <c r="C129" s="286">
        <v>7</v>
      </c>
      <c r="D129" s="286">
        <v>1</v>
      </c>
      <c r="E129" s="269" t="s">
        <v>349</v>
      </c>
      <c r="F129" s="270" t="s">
        <v>323</v>
      </c>
      <c r="G129" s="272">
        <v>1603.2</v>
      </c>
    </row>
    <row r="130" spans="1:7" ht="31.2">
      <c r="A130" s="284" t="s">
        <v>330</v>
      </c>
      <c r="B130" s="285">
        <v>907</v>
      </c>
      <c r="C130" s="286">
        <v>7</v>
      </c>
      <c r="D130" s="286">
        <v>1</v>
      </c>
      <c r="E130" s="269" t="s">
        <v>349</v>
      </c>
      <c r="F130" s="270" t="s">
        <v>331</v>
      </c>
      <c r="G130" s="272">
        <v>1603.2</v>
      </c>
    </row>
    <row r="131" spans="1:7" ht="46.8">
      <c r="A131" s="284" t="s">
        <v>455</v>
      </c>
      <c r="B131" s="285">
        <v>907</v>
      </c>
      <c r="C131" s="286">
        <v>7</v>
      </c>
      <c r="D131" s="286">
        <v>1</v>
      </c>
      <c r="E131" s="269" t="s">
        <v>456</v>
      </c>
      <c r="F131" s="270" t="s">
        <v>323</v>
      </c>
      <c r="G131" s="272">
        <v>609.6</v>
      </c>
    </row>
    <row r="132" spans="1:7" ht="46.8">
      <c r="A132" s="284" t="s">
        <v>479</v>
      </c>
      <c r="B132" s="285">
        <v>907</v>
      </c>
      <c r="C132" s="286">
        <v>7</v>
      </c>
      <c r="D132" s="286">
        <v>1</v>
      </c>
      <c r="E132" s="269" t="s">
        <v>480</v>
      </c>
      <c r="F132" s="270" t="s">
        <v>323</v>
      </c>
      <c r="G132" s="272">
        <v>609.6</v>
      </c>
    </row>
    <row r="133" spans="1:7" ht="46.8">
      <c r="A133" s="284" t="s">
        <v>481</v>
      </c>
      <c r="B133" s="285">
        <v>907</v>
      </c>
      <c r="C133" s="286">
        <v>7</v>
      </c>
      <c r="D133" s="286">
        <v>1</v>
      </c>
      <c r="E133" s="269" t="s">
        <v>482</v>
      </c>
      <c r="F133" s="270" t="s">
        <v>323</v>
      </c>
      <c r="G133" s="272">
        <v>609.6</v>
      </c>
    </row>
    <row r="134" spans="1:7" ht="62.4">
      <c r="A134" s="284" t="s">
        <v>397</v>
      </c>
      <c r="B134" s="285">
        <v>907</v>
      </c>
      <c r="C134" s="286">
        <v>7</v>
      </c>
      <c r="D134" s="286">
        <v>1</v>
      </c>
      <c r="E134" s="269" t="s">
        <v>483</v>
      </c>
      <c r="F134" s="270" t="s">
        <v>323</v>
      </c>
      <c r="G134" s="272">
        <v>609.6</v>
      </c>
    </row>
    <row r="135" spans="1:7" ht="31.2">
      <c r="A135" s="284" t="s">
        <v>330</v>
      </c>
      <c r="B135" s="285">
        <v>907</v>
      </c>
      <c r="C135" s="286">
        <v>7</v>
      </c>
      <c r="D135" s="286">
        <v>1</v>
      </c>
      <c r="E135" s="269" t="s">
        <v>483</v>
      </c>
      <c r="F135" s="270" t="s">
        <v>331</v>
      </c>
      <c r="G135" s="272">
        <v>609.6</v>
      </c>
    </row>
    <row r="136" spans="1:7">
      <c r="A136" s="284" t="s">
        <v>155</v>
      </c>
      <c r="B136" s="285">
        <v>907</v>
      </c>
      <c r="C136" s="286">
        <v>7</v>
      </c>
      <c r="D136" s="286">
        <v>2</v>
      </c>
      <c r="E136" s="269" t="s">
        <v>323</v>
      </c>
      <c r="F136" s="270" t="s">
        <v>323</v>
      </c>
      <c r="G136" s="272">
        <v>513726.6</v>
      </c>
    </row>
    <row r="137" spans="1:7" ht="31.2">
      <c r="A137" s="284" t="s">
        <v>321</v>
      </c>
      <c r="B137" s="285">
        <v>907</v>
      </c>
      <c r="C137" s="286">
        <v>7</v>
      </c>
      <c r="D137" s="286">
        <v>2</v>
      </c>
      <c r="E137" s="269" t="s">
        <v>322</v>
      </c>
      <c r="F137" s="270" t="s">
        <v>323</v>
      </c>
      <c r="G137" s="272">
        <v>513668.6</v>
      </c>
    </row>
    <row r="138" spans="1:7" ht="31.2">
      <c r="A138" s="284" t="s">
        <v>324</v>
      </c>
      <c r="B138" s="285">
        <v>907</v>
      </c>
      <c r="C138" s="286">
        <v>7</v>
      </c>
      <c r="D138" s="286">
        <v>2</v>
      </c>
      <c r="E138" s="269" t="s">
        <v>325</v>
      </c>
      <c r="F138" s="270" t="s">
        <v>323</v>
      </c>
      <c r="G138" s="272">
        <v>513659.6</v>
      </c>
    </row>
    <row r="139" spans="1:7" ht="31.2">
      <c r="A139" s="284" t="s">
        <v>350</v>
      </c>
      <c r="B139" s="285">
        <v>907</v>
      </c>
      <c r="C139" s="286">
        <v>7</v>
      </c>
      <c r="D139" s="286">
        <v>2</v>
      </c>
      <c r="E139" s="269" t="s">
        <v>351</v>
      </c>
      <c r="F139" s="270" t="s">
        <v>323</v>
      </c>
      <c r="G139" s="272">
        <v>513659.6</v>
      </c>
    </row>
    <row r="140" spans="1:7" ht="31.2">
      <c r="A140" s="284" t="s">
        <v>328</v>
      </c>
      <c r="B140" s="285">
        <v>907</v>
      </c>
      <c r="C140" s="286">
        <v>7</v>
      </c>
      <c r="D140" s="286">
        <v>2</v>
      </c>
      <c r="E140" s="269" t="s">
        <v>352</v>
      </c>
      <c r="F140" s="270" t="s">
        <v>323</v>
      </c>
      <c r="G140" s="272">
        <v>2358.3000000000002</v>
      </c>
    </row>
    <row r="141" spans="1:7" ht="31.2">
      <c r="A141" s="284" t="s">
        <v>330</v>
      </c>
      <c r="B141" s="285">
        <v>907</v>
      </c>
      <c r="C141" s="286">
        <v>7</v>
      </c>
      <c r="D141" s="286">
        <v>2</v>
      </c>
      <c r="E141" s="269" t="s">
        <v>352</v>
      </c>
      <c r="F141" s="270" t="s">
        <v>331</v>
      </c>
      <c r="G141" s="272">
        <v>2358.3000000000002</v>
      </c>
    </row>
    <row r="142" spans="1:7">
      <c r="A142" s="284" t="s">
        <v>353</v>
      </c>
      <c r="B142" s="285">
        <v>907</v>
      </c>
      <c r="C142" s="286">
        <v>7</v>
      </c>
      <c r="D142" s="286">
        <v>2</v>
      </c>
      <c r="E142" s="269" t="s">
        <v>354</v>
      </c>
      <c r="F142" s="270" t="s">
        <v>323</v>
      </c>
      <c r="G142" s="272">
        <v>813</v>
      </c>
    </row>
    <row r="143" spans="1:7" ht="31.2">
      <c r="A143" s="284" t="s">
        <v>330</v>
      </c>
      <c r="B143" s="285">
        <v>907</v>
      </c>
      <c r="C143" s="286">
        <v>7</v>
      </c>
      <c r="D143" s="286">
        <v>2</v>
      </c>
      <c r="E143" s="269" t="s">
        <v>354</v>
      </c>
      <c r="F143" s="270" t="s">
        <v>331</v>
      </c>
      <c r="G143" s="272">
        <v>813</v>
      </c>
    </row>
    <row r="144" spans="1:7">
      <c r="A144" s="284" t="s">
        <v>332</v>
      </c>
      <c r="B144" s="285">
        <v>907</v>
      </c>
      <c r="C144" s="286">
        <v>7</v>
      </c>
      <c r="D144" s="286">
        <v>2</v>
      </c>
      <c r="E144" s="269" t="s">
        <v>355</v>
      </c>
      <c r="F144" s="270" t="s">
        <v>323</v>
      </c>
      <c r="G144" s="272">
        <v>198.7</v>
      </c>
    </row>
    <row r="145" spans="1:7" ht="31.2">
      <c r="A145" s="284" t="s">
        <v>330</v>
      </c>
      <c r="B145" s="285">
        <v>907</v>
      </c>
      <c r="C145" s="286">
        <v>7</v>
      </c>
      <c r="D145" s="286">
        <v>2</v>
      </c>
      <c r="E145" s="269" t="s">
        <v>355</v>
      </c>
      <c r="F145" s="270" t="s">
        <v>331</v>
      </c>
      <c r="G145" s="272">
        <v>198.7</v>
      </c>
    </row>
    <row r="146" spans="1:7" ht="31.2">
      <c r="A146" s="284" t="s">
        <v>356</v>
      </c>
      <c r="B146" s="285">
        <v>907</v>
      </c>
      <c r="C146" s="286">
        <v>7</v>
      </c>
      <c r="D146" s="286">
        <v>2</v>
      </c>
      <c r="E146" s="269" t="s">
        <v>357</v>
      </c>
      <c r="F146" s="270" t="s">
        <v>323</v>
      </c>
      <c r="G146" s="272">
        <v>8597.5</v>
      </c>
    </row>
    <row r="147" spans="1:7" ht="31.2">
      <c r="A147" s="284" t="s">
        <v>330</v>
      </c>
      <c r="B147" s="285">
        <v>907</v>
      </c>
      <c r="C147" s="286">
        <v>7</v>
      </c>
      <c r="D147" s="286">
        <v>2</v>
      </c>
      <c r="E147" s="269" t="s">
        <v>357</v>
      </c>
      <c r="F147" s="270" t="s">
        <v>331</v>
      </c>
      <c r="G147" s="272">
        <v>8425</v>
      </c>
    </row>
    <row r="148" spans="1:7">
      <c r="A148" s="284" t="s">
        <v>340</v>
      </c>
      <c r="B148" s="285">
        <v>907</v>
      </c>
      <c r="C148" s="286">
        <v>7</v>
      </c>
      <c r="D148" s="286">
        <v>2</v>
      </c>
      <c r="E148" s="269" t="s">
        <v>357</v>
      </c>
      <c r="F148" s="270" t="s">
        <v>341</v>
      </c>
      <c r="G148" s="272">
        <v>172.5</v>
      </c>
    </row>
    <row r="149" spans="1:7" ht="31.2">
      <c r="A149" s="284" t="s">
        <v>358</v>
      </c>
      <c r="B149" s="285">
        <v>907</v>
      </c>
      <c r="C149" s="286">
        <v>7</v>
      </c>
      <c r="D149" s="286">
        <v>2</v>
      </c>
      <c r="E149" s="269" t="s">
        <v>359</v>
      </c>
      <c r="F149" s="270" t="s">
        <v>323</v>
      </c>
      <c r="G149" s="272">
        <v>100</v>
      </c>
    </row>
    <row r="150" spans="1:7" ht="62.4">
      <c r="A150" s="284" t="s">
        <v>344</v>
      </c>
      <c r="B150" s="285">
        <v>907</v>
      </c>
      <c r="C150" s="286">
        <v>7</v>
      </c>
      <c r="D150" s="286">
        <v>2</v>
      </c>
      <c r="E150" s="269" t="s">
        <v>359</v>
      </c>
      <c r="F150" s="270" t="s">
        <v>345</v>
      </c>
      <c r="G150" s="272">
        <v>100</v>
      </c>
    </row>
    <row r="151" spans="1:7">
      <c r="A151" s="284" t="s">
        <v>360</v>
      </c>
      <c r="B151" s="285">
        <v>907</v>
      </c>
      <c r="C151" s="286">
        <v>7</v>
      </c>
      <c r="D151" s="286">
        <v>2</v>
      </c>
      <c r="E151" s="269" t="s">
        <v>361</v>
      </c>
      <c r="F151" s="270" t="s">
        <v>323</v>
      </c>
      <c r="G151" s="272">
        <v>15</v>
      </c>
    </row>
    <row r="152" spans="1:7" ht="31.2">
      <c r="A152" s="284" t="s">
        <v>330</v>
      </c>
      <c r="B152" s="285">
        <v>907</v>
      </c>
      <c r="C152" s="286">
        <v>7</v>
      </c>
      <c r="D152" s="286">
        <v>2</v>
      </c>
      <c r="E152" s="269" t="s">
        <v>361</v>
      </c>
      <c r="F152" s="270" t="s">
        <v>331</v>
      </c>
      <c r="G152" s="272">
        <v>15</v>
      </c>
    </row>
    <row r="153" spans="1:7">
      <c r="A153" s="284" t="s">
        <v>362</v>
      </c>
      <c r="B153" s="285">
        <v>907</v>
      </c>
      <c r="C153" s="286">
        <v>7</v>
      </c>
      <c r="D153" s="286">
        <v>2</v>
      </c>
      <c r="E153" s="269" t="s">
        <v>363</v>
      </c>
      <c r="F153" s="270" t="s">
        <v>323</v>
      </c>
      <c r="G153" s="272">
        <v>213.4</v>
      </c>
    </row>
    <row r="154" spans="1:7" ht="31.2">
      <c r="A154" s="284" t="s">
        <v>330</v>
      </c>
      <c r="B154" s="285">
        <v>907</v>
      </c>
      <c r="C154" s="286">
        <v>7</v>
      </c>
      <c r="D154" s="286">
        <v>2</v>
      </c>
      <c r="E154" s="269" t="s">
        <v>363</v>
      </c>
      <c r="F154" s="270" t="s">
        <v>331</v>
      </c>
      <c r="G154" s="272">
        <v>213.4</v>
      </c>
    </row>
    <row r="155" spans="1:7">
      <c r="A155" s="284" t="s">
        <v>336</v>
      </c>
      <c r="B155" s="285">
        <v>907</v>
      </c>
      <c r="C155" s="286">
        <v>7</v>
      </c>
      <c r="D155" s="286">
        <v>2</v>
      </c>
      <c r="E155" s="269" t="s">
        <v>365</v>
      </c>
      <c r="F155" s="270" t="s">
        <v>323</v>
      </c>
      <c r="G155" s="272">
        <v>39969.199999999997</v>
      </c>
    </row>
    <row r="156" spans="1:7" ht="31.2">
      <c r="A156" s="284" t="s">
        <v>330</v>
      </c>
      <c r="B156" s="285">
        <v>907</v>
      </c>
      <c r="C156" s="286">
        <v>7</v>
      </c>
      <c r="D156" s="286">
        <v>2</v>
      </c>
      <c r="E156" s="269" t="s">
        <v>365</v>
      </c>
      <c r="F156" s="270" t="s">
        <v>331</v>
      </c>
      <c r="G156" s="272">
        <v>37522.300000000003</v>
      </c>
    </row>
    <row r="157" spans="1:7">
      <c r="A157" s="284" t="s">
        <v>340</v>
      </c>
      <c r="B157" s="285">
        <v>907</v>
      </c>
      <c r="C157" s="286">
        <v>7</v>
      </c>
      <c r="D157" s="286">
        <v>2</v>
      </c>
      <c r="E157" s="269" t="s">
        <v>365</v>
      </c>
      <c r="F157" s="270" t="s">
        <v>341</v>
      </c>
      <c r="G157" s="272">
        <v>2446.9</v>
      </c>
    </row>
    <row r="158" spans="1:7" ht="93.6">
      <c r="A158" s="284" t="s">
        <v>366</v>
      </c>
      <c r="B158" s="285">
        <v>907</v>
      </c>
      <c r="C158" s="286">
        <v>7</v>
      </c>
      <c r="D158" s="286">
        <v>2</v>
      </c>
      <c r="E158" s="269" t="s">
        <v>367</v>
      </c>
      <c r="F158" s="270" t="s">
        <v>323</v>
      </c>
      <c r="G158" s="272">
        <v>426851.5</v>
      </c>
    </row>
    <row r="159" spans="1:7" ht="62.4">
      <c r="A159" s="284" t="s">
        <v>344</v>
      </c>
      <c r="B159" s="285">
        <v>907</v>
      </c>
      <c r="C159" s="286">
        <v>7</v>
      </c>
      <c r="D159" s="286">
        <v>2</v>
      </c>
      <c r="E159" s="269" t="s">
        <v>367</v>
      </c>
      <c r="F159" s="270" t="s">
        <v>345</v>
      </c>
      <c r="G159" s="272">
        <v>419311.3</v>
      </c>
    </row>
    <row r="160" spans="1:7" ht="31.2">
      <c r="A160" s="284" t="s">
        <v>330</v>
      </c>
      <c r="B160" s="285">
        <v>907</v>
      </c>
      <c r="C160" s="286">
        <v>7</v>
      </c>
      <c r="D160" s="286">
        <v>2</v>
      </c>
      <c r="E160" s="269" t="s">
        <v>367</v>
      </c>
      <c r="F160" s="270" t="s">
        <v>331</v>
      </c>
      <c r="G160" s="272">
        <v>7540.2</v>
      </c>
    </row>
    <row r="161" spans="1:7" ht="31.2">
      <c r="A161" s="284" t="s">
        <v>370</v>
      </c>
      <c r="B161" s="285">
        <v>907</v>
      </c>
      <c r="C161" s="286">
        <v>7</v>
      </c>
      <c r="D161" s="286">
        <v>2</v>
      </c>
      <c r="E161" s="269" t="s">
        <v>371</v>
      </c>
      <c r="F161" s="270" t="s">
        <v>323</v>
      </c>
      <c r="G161" s="272">
        <v>28723.4</v>
      </c>
    </row>
    <row r="162" spans="1:7" ht="31.2">
      <c r="A162" s="284" t="s">
        <v>330</v>
      </c>
      <c r="B162" s="285">
        <v>907</v>
      </c>
      <c r="C162" s="286">
        <v>7</v>
      </c>
      <c r="D162" s="286">
        <v>2</v>
      </c>
      <c r="E162" s="269" t="s">
        <v>371</v>
      </c>
      <c r="F162" s="270" t="s">
        <v>331</v>
      </c>
      <c r="G162" s="272">
        <v>28723.4</v>
      </c>
    </row>
    <row r="163" spans="1:7" ht="62.4">
      <c r="A163" s="284" t="s">
        <v>346</v>
      </c>
      <c r="B163" s="285">
        <v>907</v>
      </c>
      <c r="C163" s="286">
        <v>7</v>
      </c>
      <c r="D163" s="286">
        <v>2</v>
      </c>
      <c r="E163" s="269" t="s">
        <v>372</v>
      </c>
      <c r="F163" s="270" t="s">
        <v>323</v>
      </c>
      <c r="G163" s="272">
        <v>968.1</v>
      </c>
    </row>
    <row r="164" spans="1:7" ht="31.2">
      <c r="A164" s="284" t="s">
        <v>330</v>
      </c>
      <c r="B164" s="285">
        <v>907</v>
      </c>
      <c r="C164" s="286">
        <v>7</v>
      </c>
      <c r="D164" s="286">
        <v>2</v>
      </c>
      <c r="E164" s="269" t="s">
        <v>372</v>
      </c>
      <c r="F164" s="270" t="s">
        <v>331</v>
      </c>
      <c r="G164" s="272">
        <v>968.1</v>
      </c>
    </row>
    <row r="165" spans="1:7">
      <c r="A165" s="284" t="s">
        <v>348</v>
      </c>
      <c r="B165" s="285">
        <v>907</v>
      </c>
      <c r="C165" s="286">
        <v>7</v>
      </c>
      <c r="D165" s="286">
        <v>2</v>
      </c>
      <c r="E165" s="269" t="s">
        <v>373</v>
      </c>
      <c r="F165" s="270" t="s">
        <v>323</v>
      </c>
      <c r="G165" s="272">
        <v>3357.5</v>
      </c>
    </row>
    <row r="166" spans="1:7" ht="31.2">
      <c r="A166" s="284" t="s">
        <v>330</v>
      </c>
      <c r="B166" s="285">
        <v>907</v>
      </c>
      <c r="C166" s="286">
        <v>7</v>
      </c>
      <c r="D166" s="286">
        <v>2</v>
      </c>
      <c r="E166" s="269" t="s">
        <v>373</v>
      </c>
      <c r="F166" s="270" t="s">
        <v>331</v>
      </c>
      <c r="G166" s="272">
        <v>3357.5</v>
      </c>
    </row>
    <row r="167" spans="1:7" ht="46.8">
      <c r="A167" s="284" t="s">
        <v>374</v>
      </c>
      <c r="B167" s="285">
        <v>907</v>
      </c>
      <c r="C167" s="286">
        <v>7</v>
      </c>
      <c r="D167" s="286">
        <v>2</v>
      </c>
      <c r="E167" s="269" t="s">
        <v>375</v>
      </c>
      <c r="F167" s="270" t="s">
        <v>323</v>
      </c>
      <c r="G167" s="272">
        <v>1430</v>
      </c>
    </row>
    <row r="168" spans="1:7" ht="31.2">
      <c r="A168" s="284" t="s">
        <v>330</v>
      </c>
      <c r="B168" s="285">
        <v>907</v>
      </c>
      <c r="C168" s="286">
        <v>7</v>
      </c>
      <c r="D168" s="286">
        <v>2</v>
      </c>
      <c r="E168" s="269" t="s">
        <v>375</v>
      </c>
      <c r="F168" s="270" t="s">
        <v>331</v>
      </c>
      <c r="G168" s="272">
        <v>1430</v>
      </c>
    </row>
    <row r="169" spans="1:7" ht="93.6">
      <c r="A169" s="284" t="s">
        <v>376</v>
      </c>
      <c r="B169" s="285">
        <v>907</v>
      </c>
      <c r="C169" s="286">
        <v>7</v>
      </c>
      <c r="D169" s="286">
        <v>2</v>
      </c>
      <c r="E169" s="269" t="s">
        <v>377</v>
      </c>
      <c r="F169" s="270" t="s">
        <v>323</v>
      </c>
      <c r="G169" s="272">
        <v>64</v>
      </c>
    </row>
    <row r="170" spans="1:7" ht="31.2">
      <c r="A170" s="284" t="s">
        <v>330</v>
      </c>
      <c r="B170" s="285">
        <v>907</v>
      </c>
      <c r="C170" s="286">
        <v>7</v>
      </c>
      <c r="D170" s="286">
        <v>2</v>
      </c>
      <c r="E170" s="269" t="s">
        <v>377</v>
      </c>
      <c r="F170" s="270" t="s">
        <v>331</v>
      </c>
      <c r="G170" s="272">
        <v>64</v>
      </c>
    </row>
    <row r="171" spans="1:7" ht="46.8">
      <c r="A171" s="284" t="s">
        <v>387</v>
      </c>
      <c r="B171" s="285">
        <v>907</v>
      </c>
      <c r="C171" s="286">
        <v>7</v>
      </c>
      <c r="D171" s="286">
        <v>2</v>
      </c>
      <c r="E171" s="269" t="s">
        <v>388</v>
      </c>
      <c r="F171" s="270" t="s">
        <v>323</v>
      </c>
      <c r="G171" s="272">
        <v>9</v>
      </c>
    </row>
    <row r="172" spans="1:7" ht="46.8">
      <c r="A172" s="284" t="s">
        <v>399</v>
      </c>
      <c r="B172" s="285">
        <v>907</v>
      </c>
      <c r="C172" s="286">
        <v>7</v>
      </c>
      <c r="D172" s="286">
        <v>2</v>
      </c>
      <c r="E172" s="269" t="s">
        <v>400</v>
      </c>
      <c r="F172" s="270" t="s">
        <v>323</v>
      </c>
      <c r="G172" s="272">
        <v>9</v>
      </c>
    </row>
    <row r="173" spans="1:7" ht="62.4">
      <c r="A173" s="284" t="s">
        <v>401</v>
      </c>
      <c r="B173" s="285">
        <v>907</v>
      </c>
      <c r="C173" s="286">
        <v>7</v>
      </c>
      <c r="D173" s="286">
        <v>2</v>
      </c>
      <c r="E173" s="269" t="s">
        <v>402</v>
      </c>
      <c r="F173" s="270" t="s">
        <v>323</v>
      </c>
      <c r="G173" s="272">
        <v>9</v>
      </c>
    </row>
    <row r="174" spans="1:7">
      <c r="A174" s="284" t="s">
        <v>338</v>
      </c>
      <c r="B174" s="285">
        <v>907</v>
      </c>
      <c r="C174" s="286">
        <v>7</v>
      </c>
      <c r="D174" s="286">
        <v>2</v>
      </c>
      <c r="E174" s="269" t="s">
        <v>402</v>
      </c>
      <c r="F174" s="270" t="s">
        <v>339</v>
      </c>
      <c r="G174" s="272">
        <v>9</v>
      </c>
    </row>
    <row r="175" spans="1:7" ht="46.8">
      <c r="A175" s="284" t="s">
        <v>455</v>
      </c>
      <c r="B175" s="285">
        <v>907</v>
      </c>
      <c r="C175" s="286">
        <v>7</v>
      </c>
      <c r="D175" s="286">
        <v>2</v>
      </c>
      <c r="E175" s="269" t="s">
        <v>456</v>
      </c>
      <c r="F175" s="270" t="s">
        <v>323</v>
      </c>
      <c r="G175" s="272">
        <v>58</v>
      </c>
    </row>
    <row r="176" spans="1:7" ht="46.8">
      <c r="A176" s="284" t="s">
        <v>479</v>
      </c>
      <c r="B176" s="285">
        <v>907</v>
      </c>
      <c r="C176" s="286">
        <v>7</v>
      </c>
      <c r="D176" s="286">
        <v>2</v>
      </c>
      <c r="E176" s="269" t="s">
        <v>480</v>
      </c>
      <c r="F176" s="270" t="s">
        <v>323</v>
      </c>
      <c r="G176" s="272">
        <v>58</v>
      </c>
    </row>
    <row r="177" spans="1:7" ht="46.8">
      <c r="A177" s="284" t="s">
        <v>481</v>
      </c>
      <c r="B177" s="285">
        <v>907</v>
      </c>
      <c r="C177" s="286">
        <v>7</v>
      </c>
      <c r="D177" s="286">
        <v>2</v>
      </c>
      <c r="E177" s="269" t="s">
        <v>482</v>
      </c>
      <c r="F177" s="270" t="s">
        <v>323</v>
      </c>
      <c r="G177" s="272">
        <v>58</v>
      </c>
    </row>
    <row r="178" spans="1:7" ht="62.4">
      <c r="A178" s="284" t="s">
        <v>397</v>
      </c>
      <c r="B178" s="285">
        <v>907</v>
      </c>
      <c r="C178" s="286">
        <v>7</v>
      </c>
      <c r="D178" s="286">
        <v>2</v>
      </c>
      <c r="E178" s="269" t="s">
        <v>483</v>
      </c>
      <c r="F178" s="270" t="s">
        <v>323</v>
      </c>
      <c r="G178" s="272">
        <v>58</v>
      </c>
    </row>
    <row r="179" spans="1:7" ht="31.2">
      <c r="A179" s="284" t="s">
        <v>330</v>
      </c>
      <c r="B179" s="285">
        <v>907</v>
      </c>
      <c r="C179" s="286">
        <v>7</v>
      </c>
      <c r="D179" s="286">
        <v>2</v>
      </c>
      <c r="E179" s="269" t="s">
        <v>483</v>
      </c>
      <c r="F179" s="270" t="s">
        <v>331</v>
      </c>
      <c r="G179" s="272">
        <v>58</v>
      </c>
    </row>
    <row r="180" spans="1:7">
      <c r="A180" s="284" t="s">
        <v>157</v>
      </c>
      <c r="B180" s="285">
        <v>907</v>
      </c>
      <c r="C180" s="286">
        <v>7</v>
      </c>
      <c r="D180" s="286">
        <v>3</v>
      </c>
      <c r="E180" s="269" t="s">
        <v>323</v>
      </c>
      <c r="F180" s="270" t="s">
        <v>323</v>
      </c>
      <c r="G180" s="272">
        <v>46216.6</v>
      </c>
    </row>
    <row r="181" spans="1:7" ht="31.2">
      <c r="A181" s="284" t="s">
        <v>321</v>
      </c>
      <c r="B181" s="285">
        <v>907</v>
      </c>
      <c r="C181" s="286">
        <v>7</v>
      </c>
      <c r="D181" s="286">
        <v>3</v>
      </c>
      <c r="E181" s="269" t="s">
        <v>322</v>
      </c>
      <c r="F181" s="270" t="s">
        <v>323</v>
      </c>
      <c r="G181" s="272">
        <v>46215.9</v>
      </c>
    </row>
    <row r="182" spans="1:7" ht="31.2">
      <c r="A182" s="284" t="s">
        <v>324</v>
      </c>
      <c r="B182" s="285">
        <v>907</v>
      </c>
      <c r="C182" s="286">
        <v>7</v>
      </c>
      <c r="D182" s="286">
        <v>3</v>
      </c>
      <c r="E182" s="269" t="s">
        <v>325</v>
      </c>
      <c r="F182" s="270" t="s">
        <v>323</v>
      </c>
      <c r="G182" s="272">
        <v>46215.9</v>
      </c>
    </row>
    <row r="183" spans="1:7" ht="31.2">
      <c r="A183" s="284" t="s">
        <v>378</v>
      </c>
      <c r="B183" s="285">
        <v>907</v>
      </c>
      <c r="C183" s="286">
        <v>7</v>
      </c>
      <c r="D183" s="286">
        <v>3</v>
      </c>
      <c r="E183" s="269" t="s">
        <v>379</v>
      </c>
      <c r="F183" s="270" t="s">
        <v>323</v>
      </c>
      <c r="G183" s="272">
        <v>46215.9</v>
      </c>
    </row>
    <row r="184" spans="1:7" ht="31.2">
      <c r="A184" s="284" t="s">
        <v>328</v>
      </c>
      <c r="B184" s="285">
        <v>907</v>
      </c>
      <c r="C184" s="286">
        <v>7</v>
      </c>
      <c r="D184" s="286">
        <v>3</v>
      </c>
      <c r="E184" s="269" t="s">
        <v>380</v>
      </c>
      <c r="F184" s="270" t="s">
        <v>323</v>
      </c>
      <c r="G184" s="272">
        <v>112.8</v>
      </c>
    </row>
    <row r="185" spans="1:7" ht="31.2">
      <c r="A185" s="284" t="s">
        <v>330</v>
      </c>
      <c r="B185" s="285">
        <v>907</v>
      </c>
      <c r="C185" s="286">
        <v>7</v>
      </c>
      <c r="D185" s="286">
        <v>3</v>
      </c>
      <c r="E185" s="269" t="s">
        <v>380</v>
      </c>
      <c r="F185" s="270" t="s">
        <v>331</v>
      </c>
      <c r="G185" s="272">
        <v>112.8</v>
      </c>
    </row>
    <row r="186" spans="1:7">
      <c r="A186" s="284" t="s">
        <v>332</v>
      </c>
      <c r="B186" s="285">
        <v>907</v>
      </c>
      <c r="C186" s="286">
        <v>7</v>
      </c>
      <c r="D186" s="286">
        <v>3</v>
      </c>
      <c r="E186" s="269" t="s">
        <v>381</v>
      </c>
      <c r="F186" s="270" t="s">
        <v>323</v>
      </c>
      <c r="G186" s="272">
        <v>15</v>
      </c>
    </row>
    <row r="187" spans="1:7" ht="31.2">
      <c r="A187" s="284" t="s">
        <v>330</v>
      </c>
      <c r="B187" s="285">
        <v>907</v>
      </c>
      <c r="C187" s="286">
        <v>7</v>
      </c>
      <c r="D187" s="286">
        <v>3</v>
      </c>
      <c r="E187" s="269" t="s">
        <v>381</v>
      </c>
      <c r="F187" s="270" t="s">
        <v>331</v>
      </c>
      <c r="G187" s="272">
        <v>15</v>
      </c>
    </row>
    <row r="188" spans="1:7">
      <c r="A188" s="284" t="s">
        <v>336</v>
      </c>
      <c r="B188" s="285">
        <v>907</v>
      </c>
      <c r="C188" s="286">
        <v>7</v>
      </c>
      <c r="D188" s="286">
        <v>3</v>
      </c>
      <c r="E188" s="269" t="s">
        <v>383</v>
      </c>
      <c r="F188" s="270" t="s">
        <v>323</v>
      </c>
      <c r="G188" s="272">
        <v>38332.1</v>
      </c>
    </row>
    <row r="189" spans="1:7" ht="62.4">
      <c r="A189" s="284" t="s">
        <v>344</v>
      </c>
      <c r="B189" s="285">
        <v>907</v>
      </c>
      <c r="C189" s="286">
        <v>7</v>
      </c>
      <c r="D189" s="286">
        <v>3</v>
      </c>
      <c r="E189" s="269" t="s">
        <v>383</v>
      </c>
      <c r="F189" s="270" t="s">
        <v>345</v>
      </c>
      <c r="G189" s="272">
        <v>34132.699999999997</v>
      </c>
    </row>
    <row r="190" spans="1:7" ht="31.2">
      <c r="A190" s="284" t="s">
        <v>330</v>
      </c>
      <c r="B190" s="285">
        <v>907</v>
      </c>
      <c r="C190" s="286">
        <v>7</v>
      </c>
      <c r="D190" s="286">
        <v>3</v>
      </c>
      <c r="E190" s="269" t="s">
        <v>383</v>
      </c>
      <c r="F190" s="270" t="s">
        <v>331</v>
      </c>
      <c r="G190" s="272">
        <v>3845.4</v>
      </c>
    </row>
    <row r="191" spans="1:7">
      <c r="A191" s="284" t="s">
        <v>340</v>
      </c>
      <c r="B191" s="285">
        <v>907</v>
      </c>
      <c r="C191" s="286">
        <v>7</v>
      </c>
      <c r="D191" s="286">
        <v>3</v>
      </c>
      <c r="E191" s="269" t="s">
        <v>383</v>
      </c>
      <c r="F191" s="270" t="s">
        <v>341</v>
      </c>
      <c r="G191" s="272">
        <v>354</v>
      </c>
    </row>
    <row r="192" spans="1:7" ht="141" customHeight="1">
      <c r="A192" s="284" t="s">
        <v>384</v>
      </c>
      <c r="B192" s="285">
        <v>907</v>
      </c>
      <c r="C192" s="286">
        <v>7</v>
      </c>
      <c r="D192" s="286">
        <v>3</v>
      </c>
      <c r="E192" s="269" t="s">
        <v>385</v>
      </c>
      <c r="F192" s="270" t="s">
        <v>323</v>
      </c>
      <c r="G192" s="272">
        <v>7395</v>
      </c>
    </row>
    <row r="193" spans="1:7" ht="62.4">
      <c r="A193" s="284" t="s">
        <v>344</v>
      </c>
      <c r="B193" s="285">
        <v>907</v>
      </c>
      <c r="C193" s="286">
        <v>7</v>
      </c>
      <c r="D193" s="286">
        <v>3</v>
      </c>
      <c r="E193" s="269" t="s">
        <v>385</v>
      </c>
      <c r="F193" s="270" t="s">
        <v>345</v>
      </c>
      <c r="G193" s="272">
        <v>7395</v>
      </c>
    </row>
    <row r="194" spans="1:7">
      <c r="A194" s="284" t="s">
        <v>348</v>
      </c>
      <c r="B194" s="285">
        <v>907</v>
      </c>
      <c r="C194" s="286">
        <v>7</v>
      </c>
      <c r="D194" s="286">
        <v>3</v>
      </c>
      <c r="E194" s="269" t="s">
        <v>386</v>
      </c>
      <c r="F194" s="270" t="s">
        <v>323</v>
      </c>
      <c r="G194" s="272">
        <v>361</v>
      </c>
    </row>
    <row r="195" spans="1:7" ht="31.2">
      <c r="A195" s="284" t="s">
        <v>330</v>
      </c>
      <c r="B195" s="285">
        <v>907</v>
      </c>
      <c r="C195" s="286">
        <v>7</v>
      </c>
      <c r="D195" s="286">
        <v>3</v>
      </c>
      <c r="E195" s="269" t="s">
        <v>386</v>
      </c>
      <c r="F195" s="270" t="s">
        <v>331</v>
      </c>
      <c r="G195" s="272">
        <v>361</v>
      </c>
    </row>
    <row r="196" spans="1:7" ht="46.8">
      <c r="A196" s="284" t="s">
        <v>455</v>
      </c>
      <c r="B196" s="285">
        <v>907</v>
      </c>
      <c r="C196" s="286">
        <v>7</v>
      </c>
      <c r="D196" s="286">
        <v>3</v>
      </c>
      <c r="E196" s="269" t="s">
        <v>456</v>
      </c>
      <c r="F196" s="270" t="s">
        <v>323</v>
      </c>
      <c r="G196" s="272">
        <v>0.7</v>
      </c>
    </row>
    <row r="197" spans="1:7" ht="46.8">
      <c r="A197" s="284" t="s">
        <v>479</v>
      </c>
      <c r="B197" s="285">
        <v>907</v>
      </c>
      <c r="C197" s="286">
        <v>7</v>
      </c>
      <c r="D197" s="286">
        <v>3</v>
      </c>
      <c r="E197" s="269" t="s">
        <v>480</v>
      </c>
      <c r="F197" s="270" t="s">
        <v>323</v>
      </c>
      <c r="G197" s="272">
        <v>0.7</v>
      </c>
    </row>
    <row r="198" spans="1:7" ht="46.8">
      <c r="A198" s="284" t="s">
        <v>481</v>
      </c>
      <c r="B198" s="285">
        <v>907</v>
      </c>
      <c r="C198" s="286">
        <v>7</v>
      </c>
      <c r="D198" s="286">
        <v>3</v>
      </c>
      <c r="E198" s="269" t="s">
        <v>482</v>
      </c>
      <c r="F198" s="270" t="s">
        <v>323</v>
      </c>
      <c r="G198" s="272">
        <v>0.7</v>
      </c>
    </row>
    <row r="199" spans="1:7" ht="62.4">
      <c r="A199" s="284" t="s">
        <v>397</v>
      </c>
      <c r="B199" s="285">
        <v>907</v>
      </c>
      <c r="C199" s="286">
        <v>7</v>
      </c>
      <c r="D199" s="286">
        <v>3</v>
      </c>
      <c r="E199" s="269" t="s">
        <v>483</v>
      </c>
      <c r="F199" s="270" t="s">
        <v>323</v>
      </c>
      <c r="G199" s="272">
        <v>0.7</v>
      </c>
    </row>
    <row r="200" spans="1:7" ht="31.2">
      <c r="A200" s="284" t="s">
        <v>330</v>
      </c>
      <c r="B200" s="285">
        <v>907</v>
      </c>
      <c r="C200" s="286">
        <v>7</v>
      </c>
      <c r="D200" s="286">
        <v>3</v>
      </c>
      <c r="E200" s="269" t="s">
        <v>483</v>
      </c>
      <c r="F200" s="270" t="s">
        <v>331</v>
      </c>
      <c r="G200" s="272">
        <v>0.7</v>
      </c>
    </row>
    <row r="201" spans="1:7" ht="31.2">
      <c r="A201" s="284" t="s">
        <v>154</v>
      </c>
      <c r="B201" s="285">
        <v>907</v>
      </c>
      <c r="C201" s="286">
        <v>7</v>
      </c>
      <c r="D201" s="286">
        <v>5</v>
      </c>
      <c r="E201" s="269" t="s">
        <v>323</v>
      </c>
      <c r="F201" s="270" t="s">
        <v>323</v>
      </c>
      <c r="G201" s="272">
        <v>492.8</v>
      </c>
    </row>
    <row r="202" spans="1:7" ht="31.2">
      <c r="A202" s="284" t="s">
        <v>321</v>
      </c>
      <c r="B202" s="285">
        <v>907</v>
      </c>
      <c r="C202" s="286">
        <v>7</v>
      </c>
      <c r="D202" s="286">
        <v>5</v>
      </c>
      <c r="E202" s="269" t="s">
        <v>322</v>
      </c>
      <c r="F202" s="270" t="s">
        <v>323</v>
      </c>
      <c r="G202" s="272">
        <v>472.8</v>
      </c>
    </row>
    <row r="203" spans="1:7" ht="31.2">
      <c r="A203" s="284" t="s">
        <v>324</v>
      </c>
      <c r="B203" s="285">
        <v>907</v>
      </c>
      <c r="C203" s="286">
        <v>7</v>
      </c>
      <c r="D203" s="286">
        <v>5</v>
      </c>
      <c r="E203" s="269" t="s">
        <v>325</v>
      </c>
      <c r="F203" s="270" t="s">
        <v>323</v>
      </c>
      <c r="G203" s="272">
        <v>472.8</v>
      </c>
    </row>
    <row r="204" spans="1:7" ht="31.2">
      <c r="A204" s="284" t="s">
        <v>326</v>
      </c>
      <c r="B204" s="285">
        <v>907</v>
      </c>
      <c r="C204" s="286">
        <v>7</v>
      </c>
      <c r="D204" s="286">
        <v>5</v>
      </c>
      <c r="E204" s="269" t="s">
        <v>327</v>
      </c>
      <c r="F204" s="270" t="s">
        <v>323</v>
      </c>
      <c r="G204" s="272">
        <v>248.2</v>
      </c>
    </row>
    <row r="205" spans="1:7" ht="15" customHeight="1">
      <c r="A205" s="284" t="s">
        <v>334</v>
      </c>
      <c r="B205" s="285">
        <v>907</v>
      </c>
      <c r="C205" s="286">
        <v>7</v>
      </c>
      <c r="D205" s="286">
        <v>5</v>
      </c>
      <c r="E205" s="269" t="s">
        <v>335</v>
      </c>
      <c r="F205" s="270" t="s">
        <v>323</v>
      </c>
      <c r="G205" s="272">
        <v>248.2</v>
      </c>
    </row>
    <row r="206" spans="1:7" ht="31.2">
      <c r="A206" s="284" t="s">
        <v>330</v>
      </c>
      <c r="B206" s="285">
        <v>907</v>
      </c>
      <c r="C206" s="286">
        <v>7</v>
      </c>
      <c r="D206" s="286">
        <v>5</v>
      </c>
      <c r="E206" s="269" t="s">
        <v>335</v>
      </c>
      <c r="F206" s="270" t="s">
        <v>331</v>
      </c>
      <c r="G206" s="272">
        <v>248.2</v>
      </c>
    </row>
    <row r="207" spans="1:7" ht="31.2">
      <c r="A207" s="284" t="s">
        <v>350</v>
      </c>
      <c r="B207" s="285">
        <v>907</v>
      </c>
      <c r="C207" s="286">
        <v>7</v>
      </c>
      <c r="D207" s="286">
        <v>5</v>
      </c>
      <c r="E207" s="269" t="s">
        <v>351</v>
      </c>
      <c r="F207" s="270" t="s">
        <v>323</v>
      </c>
      <c r="G207" s="272">
        <v>217.6</v>
      </c>
    </row>
    <row r="208" spans="1:7" ht="15" customHeight="1">
      <c r="A208" s="284" t="s">
        <v>334</v>
      </c>
      <c r="B208" s="285">
        <v>907</v>
      </c>
      <c r="C208" s="286">
        <v>7</v>
      </c>
      <c r="D208" s="286">
        <v>5</v>
      </c>
      <c r="E208" s="269" t="s">
        <v>364</v>
      </c>
      <c r="F208" s="270" t="s">
        <v>323</v>
      </c>
      <c r="G208" s="272">
        <v>217.6</v>
      </c>
    </row>
    <row r="209" spans="1:7" ht="31.2">
      <c r="A209" s="284" t="s">
        <v>330</v>
      </c>
      <c r="B209" s="285">
        <v>907</v>
      </c>
      <c r="C209" s="286">
        <v>7</v>
      </c>
      <c r="D209" s="286">
        <v>5</v>
      </c>
      <c r="E209" s="269" t="s">
        <v>364</v>
      </c>
      <c r="F209" s="270" t="s">
        <v>331</v>
      </c>
      <c r="G209" s="272">
        <v>217.6</v>
      </c>
    </row>
    <row r="210" spans="1:7" ht="31.2">
      <c r="A210" s="284" t="s">
        <v>378</v>
      </c>
      <c r="B210" s="285">
        <v>907</v>
      </c>
      <c r="C210" s="286">
        <v>7</v>
      </c>
      <c r="D210" s="286">
        <v>5</v>
      </c>
      <c r="E210" s="269" t="s">
        <v>379</v>
      </c>
      <c r="F210" s="270" t="s">
        <v>323</v>
      </c>
      <c r="G210" s="272">
        <v>7</v>
      </c>
    </row>
    <row r="211" spans="1:7" ht="15" customHeight="1">
      <c r="A211" s="284" t="s">
        <v>334</v>
      </c>
      <c r="B211" s="285">
        <v>907</v>
      </c>
      <c r="C211" s="286">
        <v>7</v>
      </c>
      <c r="D211" s="286">
        <v>5</v>
      </c>
      <c r="E211" s="269" t="s">
        <v>382</v>
      </c>
      <c r="F211" s="270" t="s">
        <v>323</v>
      </c>
      <c r="G211" s="272">
        <v>7</v>
      </c>
    </row>
    <row r="212" spans="1:7" ht="31.2">
      <c r="A212" s="284" t="s">
        <v>330</v>
      </c>
      <c r="B212" s="285">
        <v>907</v>
      </c>
      <c r="C212" s="286">
        <v>7</v>
      </c>
      <c r="D212" s="286">
        <v>5</v>
      </c>
      <c r="E212" s="269" t="s">
        <v>382</v>
      </c>
      <c r="F212" s="270" t="s">
        <v>331</v>
      </c>
      <c r="G212" s="272">
        <v>7</v>
      </c>
    </row>
    <row r="213" spans="1:7" ht="46.8">
      <c r="A213" s="284" t="s">
        <v>662</v>
      </c>
      <c r="B213" s="285">
        <v>907</v>
      </c>
      <c r="C213" s="286">
        <v>7</v>
      </c>
      <c r="D213" s="286">
        <v>5</v>
      </c>
      <c r="E213" s="269" t="s">
        <v>663</v>
      </c>
      <c r="F213" s="270" t="s">
        <v>323</v>
      </c>
      <c r="G213" s="272">
        <v>20</v>
      </c>
    </row>
    <row r="214" spans="1:7" ht="46.8">
      <c r="A214" s="284" t="s">
        <v>675</v>
      </c>
      <c r="B214" s="285">
        <v>907</v>
      </c>
      <c r="C214" s="286">
        <v>7</v>
      </c>
      <c r="D214" s="286">
        <v>5</v>
      </c>
      <c r="E214" s="269" t="s">
        <v>676</v>
      </c>
      <c r="F214" s="270" t="s">
        <v>323</v>
      </c>
      <c r="G214" s="272">
        <v>20</v>
      </c>
    </row>
    <row r="215" spans="1:7" ht="31.2">
      <c r="A215" s="284" t="s">
        <v>677</v>
      </c>
      <c r="B215" s="285">
        <v>907</v>
      </c>
      <c r="C215" s="286">
        <v>7</v>
      </c>
      <c r="D215" s="286">
        <v>5</v>
      </c>
      <c r="E215" s="269" t="s">
        <v>678</v>
      </c>
      <c r="F215" s="270" t="s">
        <v>323</v>
      </c>
      <c r="G215" s="272">
        <v>20</v>
      </c>
    </row>
    <row r="216" spans="1:7" ht="46.8">
      <c r="A216" s="284" t="s">
        <v>685</v>
      </c>
      <c r="B216" s="285">
        <v>907</v>
      </c>
      <c r="C216" s="286">
        <v>7</v>
      </c>
      <c r="D216" s="286">
        <v>5</v>
      </c>
      <c r="E216" s="269" t="s">
        <v>686</v>
      </c>
      <c r="F216" s="270" t="s">
        <v>323</v>
      </c>
      <c r="G216" s="272">
        <v>20</v>
      </c>
    </row>
    <row r="217" spans="1:7" ht="31.2">
      <c r="A217" s="284" t="s">
        <v>330</v>
      </c>
      <c r="B217" s="285">
        <v>907</v>
      </c>
      <c r="C217" s="286">
        <v>7</v>
      </c>
      <c r="D217" s="286">
        <v>5</v>
      </c>
      <c r="E217" s="269" t="s">
        <v>686</v>
      </c>
      <c r="F217" s="270" t="s">
        <v>331</v>
      </c>
      <c r="G217" s="272">
        <v>20</v>
      </c>
    </row>
    <row r="218" spans="1:7">
      <c r="A218" s="284" t="s">
        <v>159</v>
      </c>
      <c r="B218" s="285">
        <v>907</v>
      </c>
      <c r="C218" s="286">
        <v>7</v>
      </c>
      <c r="D218" s="286">
        <v>7</v>
      </c>
      <c r="E218" s="269" t="s">
        <v>323</v>
      </c>
      <c r="F218" s="270" t="s">
        <v>323</v>
      </c>
      <c r="G218" s="272">
        <v>3041.5</v>
      </c>
    </row>
    <row r="219" spans="1:7" ht="31.2">
      <c r="A219" s="284" t="s">
        <v>321</v>
      </c>
      <c r="B219" s="285">
        <v>907</v>
      </c>
      <c r="C219" s="286">
        <v>7</v>
      </c>
      <c r="D219" s="286">
        <v>7</v>
      </c>
      <c r="E219" s="269" t="s">
        <v>322</v>
      </c>
      <c r="F219" s="270" t="s">
        <v>323</v>
      </c>
      <c r="G219" s="272">
        <v>3041.5</v>
      </c>
    </row>
    <row r="220" spans="1:7" ht="46.8">
      <c r="A220" s="284" t="s">
        <v>387</v>
      </c>
      <c r="B220" s="285">
        <v>907</v>
      </c>
      <c r="C220" s="286">
        <v>7</v>
      </c>
      <c r="D220" s="286">
        <v>7</v>
      </c>
      <c r="E220" s="269" t="s">
        <v>388</v>
      </c>
      <c r="F220" s="270" t="s">
        <v>323</v>
      </c>
      <c r="G220" s="272">
        <v>3041.5</v>
      </c>
    </row>
    <row r="221" spans="1:7" ht="31.2">
      <c r="A221" s="284" t="s">
        <v>404</v>
      </c>
      <c r="B221" s="285">
        <v>907</v>
      </c>
      <c r="C221" s="286">
        <v>7</v>
      </c>
      <c r="D221" s="286">
        <v>7</v>
      </c>
      <c r="E221" s="269" t="s">
        <v>405</v>
      </c>
      <c r="F221" s="270" t="s">
        <v>323</v>
      </c>
      <c r="G221" s="272">
        <v>3041.5</v>
      </c>
    </row>
    <row r="222" spans="1:7">
      <c r="A222" s="284" t="s">
        <v>332</v>
      </c>
      <c r="B222" s="285">
        <v>907</v>
      </c>
      <c r="C222" s="286">
        <v>7</v>
      </c>
      <c r="D222" s="286">
        <v>7</v>
      </c>
      <c r="E222" s="269" t="s">
        <v>406</v>
      </c>
      <c r="F222" s="270" t="s">
        <v>323</v>
      </c>
      <c r="G222" s="272">
        <v>231.1</v>
      </c>
    </row>
    <row r="223" spans="1:7" ht="31.2">
      <c r="A223" s="284" t="s">
        <v>330</v>
      </c>
      <c r="B223" s="285">
        <v>907</v>
      </c>
      <c r="C223" s="286">
        <v>7</v>
      </c>
      <c r="D223" s="286">
        <v>7</v>
      </c>
      <c r="E223" s="269" t="s">
        <v>406</v>
      </c>
      <c r="F223" s="270" t="s">
        <v>331</v>
      </c>
      <c r="G223" s="272">
        <v>231.1</v>
      </c>
    </row>
    <row r="224" spans="1:7" ht="78">
      <c r="A224" s="284" t="s">
        <v>407</v>
      </c>
      <c r="B224" s="285">
        <v>907</v>
      </c>
      <c r="C224" s="286">
        <v>7</v>
      </c>
      <c r="D224" s="286">
        <v>7</v>
      </c>
      <c r="E224" s="269" t="s">
        <v>408</v>
      </c>
      <c r="F224" s="270" t="s">
        <v>323</v>
      </c>
      <c r="G224" s="272">
        <v>2810.4</v>
      </c>
    </row>
    <row r="225" spans="1:7" ht="31.2">
      <c r="A225" s="284" t="s">
        <v>330</v>
      </c>
      <c r="B225" s="285">
        <v>907</v>
      </c>
      <c r="C225" s="286">
        <v>7</v>
      </c>
      <c r="D225" s="286">
        <v>7</v>
      </c>
      <c r="E225" s="269" t="s">
        <v>408</v>
      </c>
      <c r="F225" s="270" t="s">
        <v>331</v>
      </c>
      <c r="G225" s="272">
        <v>2810.4</v>
      </c>
    </row>
    <row r="226" spans="1:7">
      <c r="A226" s="284" t="s">
        <v>158</v>
      </c>
      <c r="B226" s="285">
        <v>907</v>
      </c>
      <c r="C226" s="286">
        <v>7</v>
      </c>
      <c r="D226" s="286">
        <v>9</v>
      </c>
      <c r="E226" s="269" t="s">
        <v>323</v>
      </c>
      <c r="F226" s="270" t="s">
        <v>323</v>
      </c>
      <c r="G226" s="272">
        <v>15594.2</v>
      </c>
    </row>
    <row r="227" spans="1:7" ht="31.2">
      <c r="A227" s="284" t="s">
        <v>321</v>
      </c>
      <c r="B227" s="285">
        <v>907</v>
      </c>
      <c r="C227" s="286">
        <v>7</v>
      </c>
      <c r="D227" s="286">
        <v>9</v>
      </c>
      <c r="E227" s="269" t="s">
        <v>322</v>
      </c>
      <c r="F227" s="270" t="s">
        <v>323</v>
      </c>
      <c r="G227" s="272">
        <v>15556.9</v>
      </c>
    </row>
    <row r="228" spans="1:7" ht="46.8">
      <c r="A228" s="284" t="s">
        <v>387</v>
      </c>
      <c r="B228" s="285">
        <v>907</v>
      </c>
      <c r="C228" s="286">
        <v>7</v>
      </c>
      <c r="D228" s="286">
        <v>9</v>
      </c>
      <c r="E228" s="269" t="s">
        <v>388</v>
      </c>
      <c r="F228" s="270" t="s">
        <v>323</v>
      </c>
      <c r="G228" s="272">
        <v>15556.9</v>
      </c>
    </row>
    <row r="229" spans="1:7" ht="31.2">
      <c r="A229" s="284" t="s">
        <v>389</v>
      </c>
      <c r="B229" s="285">
        <v>907</v>
      </c>
      <c r="C229" s="286">
        <v>7</v>
      </c>
      <c r="D229" s="286">
        <v>9</v>
      </c>
      <c r="E229" s="269" t="s">
        <v>390</v>
      </c>
      <c r="F229" s="270" t="s">
        <v>323</v>
      </c>
      <c r="G229" s="272">
        <v>14177.6</v>
      </c>
    </row>
    <row r="230" spans="1:7" ht="31.2">
      <c r="A230" s="284" t="s">
        <v>391</v>
      </c>
      <c r="B230" s="285">
        <v>907</v>
      </c>
      <c r="C230" s="286">
        <v>7</v>
      </c>
      <c r="D230" s="286">
        <v>9</v>
      </c>
      <c r="E230" s="269" t="s">
        <v>392</v>
      </c>
      <c r="F230" s="270" t="s">
        <v>323</v>
      </c>
      <c r="G230" s="272">
        <v>3104.5</v>
      </c>
    </row>
    <row r="231" spans="1:7" ht="62.4">
      <c r="A231" s="284" t="s">
        <v>344</v>
      </c>
      <c r="B231" s="285">
        <v>907</v>
      </c>
      <c r="C231" s="286">
        <v>7</v>
      </c>
      <c r="D231" s="286">
        <v>9</v>
      </c>
      <c r="E231" s="269" t="s">
        <v>392</v>
      </c>
      <c r="F231" s="270" t="s">
        <v>345</v>
      </c>
      <c r="G231" s="272">
        <v>2598</v>
      </c>
    </row>
    <row r="232" spans="1:7" ht="31.2">
      <c r="A232" s="284" t="s">
        <v>330</v>
      </c>
      <c r="B232" s="285">
        <v>907</v>
      </c>
      <c r="C232" s="286">
        <v>7</v>
      </c>
      <c r="D232" s="286">
        <v>9</v>
      </c>
      <c r="E232" s="269" t="s">
        <v>392</v>
      </c>
      <c r="F232" s="270" t="s">
        <v>331</v>
      </c>
      <c r="G232" s="272">
        <v>501.4</v>
      </c>
    </row>
    <row r="233" spans="1:7">
      <c r="A233" s="284" t="s">
        <v>340</v>
      </c>
      <c r="B233" s="285">
        <v>907</v>
      </c>
      <c r="C233" s="286">
        <v>7</v>
      </c>
      <c r="D233" s="286">
        <v>9</v>
      </c>
      <c r="E233" s="269" t="s">
        <v>392</v>
      </c>
      <c r="F233" s="270" t="s">
        <v>341</v>
      </c>
      <c r="G233" s="272">
        <v>5.0999999999999996</v>
      </c>
    </row>
    <row r="234" spans="1:7">
      <c r="A234" s="284" t="s">
        <v>336</v>
      </c>
      <c r="B234" s="285">
        <v>907</v>
      </c>
      <c r="C234" s="286">
        <v>7</v>
      </c>
      <c r="D234" s="286">
        <v>9</v>
      </c>
      <c r="E234" s="269" t="s">
        <v>393</v>
      </c>
      <c r="F234" s="270" t="s">
        <v>323</v>
      </c>
      <c r="G234" s="272">
        <v>8147.1</v>
      </c>
    </row>
    <row r="235" spans="1:7" ht="62.4">
      <c r="A235" s="284" t="s">
        <v>344</v>
      </c>
      <c r="B235" s="285">
        <v>907</v>
      </c>
      <c r="C235" s="286">
        <v>7</v>
      </c>
      <c r="D235" s="286">
        <v>9</v>
      </c>
      <c r="E235" s="269" t="s">
        <v>393</v>
      </c>
      <c r="F235" s="270" t="s">
        <v>345</v>
      </c>
      <c r="G235" s="272">
        <v>8067.1</v>
      </c>
    </row>
    <row r="236" spans="1:7" ht="31.2">
      <c r="A236" s="284" t="s">
        <v>330</v>
      </c>
      <c r="B236" s="285">
        <v>907</v>
      </c>
      <c r="C236" s="286">
        <v>7</v>
      </c>
      <c r="D236" s="286">
        <v>9</v>
      </c>
      <c r="E236" s="269" t="s">
        <v>393</v>
      </c>
      <c r="F236" s="270" t="s">
        <v>331</v>
      </c>
      <c r="G236" s="272">
        <v>80</v>
      </c>
    </row>
    <row r="237" spans="1:7" ht="141" customHeight="1">
      <c r="A237" s="284" t="s">
        <v>384</v>
      </c>
      <c r="B237" s="285">
        <v>907</v>
      </c>
      <c r="C237" s="286">
        <v>7</v>
      </c>
      <c r="D237" s="286">
        <v>9</v>
      </c>
      <c r="E237" s="269" t="s">
        <v>394</v>
      </c>
      <c r="F237" s="270" t="s">
        <v>323</v>
      </c>
      <c r="G237" s="272">
        <v>2926</v>
      </c>
    </row>
    <row r="238" spans="1:7" ht="62.4">
      <c r="A238" s="284" t="s">
        <v>344</v>
      </c>
      <c r="B238" s="285">
        <v>907</v>
      </c>
      <c r="C238" s="286">
        <v>7</v>
      </c>
      <c r="D238" s="286">
        <v>9</v>
      </c>
      <c r="E238" s="269" t="s">
        <v>394</v>
      </c>
      <c r="F238" s="270" t="s">
        <v>345</v>
      </c>
      <c r="G238" s="272">
        <v>2926</v>
      </c>
    </row>
    <row r="239" spans="1:7" ht="31.2">
      <c r="A239" s="284" t="s">
        <v>395</v>
      </c>
      <c r="B239" s="285">
        <v>907</v>
      </c>
      <c r="C239" s="286">
        <v>7</v>
      </c>
      <c r="D239" s="286">
        <v>9</v>
      </c>
      <c r="E239" s="269" t="s">
        <v>396</v>
      </c>
      <c r="F239" s="270" t="s">
        <v>323</v>
      </c>
      <c r="G239" s="272">
        <v>10</v>
      </c>
    </row>
    <row r="240" spans="1:7" ht="62.4">
      <c r="A240" s="284" t="s">
        <v>397</v>
      </c>
      <c r="B240" s="285">
        <v>907</v>
      </c>
      <c r="C240" s="286">
        <v>7</v>
      </c>
      <c r="D240" s="286">
        <v>9</v>
      </c>
      <c r="E240" s="269" t="s">
        <v>398</v>
      </c>
      <c r="F240" s="270" t="s">
        <v>323</v>
      </c>
      <c r="G240" s="272">
        <v>10</v>
      </c>
    </row>
    <row r="241" spans="1:7" ht="31.2">
      <c r="A241" s="284" t="s">
        <v>330</v>
      </c>
      <c r="B241" s="285">
        <v>907</v>
      </c>
      <c r="C241" s="286">
        <v>7</v>
      </c>
      <c r="D241" s="286">
        <v>9</v>
      </c>
      <c r="E241" s="269" t="s">
        <v>398</v>
      </c>
      <c r="F241" s="270" t="s">
        <v>331</v>
      </c>
      <c r="G241" s="272">
        <v>10</v>
      </c>
    </row>
    <row r="242" spans="1:7" ht="46.8">
      <c r="A242" s="284" t="s">
        <v>399</v>
      </c>
      <c r="B242" s="285">
        <v>907</v>
      </c>
      <c r="C242" s="286">
        <v>7</v>
      </c>
      <c r="D242" s="286">
        <v>9</v>
      </c>
      <c r="E242" s="269" t="s">
        <v>400</v>
      </c>
      <c r="F242" s="270" t="s">
        <v>323</v>
      </c>
      <c r="G242" s="272">
        <v>1369.3</v>
      </c>
    </row>
    <row r="243" spans="1:7" ht="62.4">
      <c r="A243" s="284" t="s">
        <v>401</v>
      </c>
      <c r="B243" s="285">
        <v>907</v>
      </c>
      <c r="C243" s="286">
        <v>7</v>
      </c>
      <c r="D243" s="286">
        <v>9</v>
      </c>
      <c r="E243" s="269" t="s">
        <v>402</v>
      </c>
      <c r="F243" s="270" t="s">
        <v>323</v>
      </c>
      <c r="G243" s="272">
        <v>1278.8</v>
      </c>
    </row>
    <row r="244" spans="1:7" ht="62.4">
      <c r="A244" s="284" t="s">
        <v>344</v>
      </c>
      <c r="B244" s="285">
        <v>907</v>
      </c>
      <c r="C244" s="286">
        <v>7</v>
      </c>
      <c r="D244" s="286">
        <v>9</v>
      </c>
      <c r="E244" s="269" t="s">
        <v>402</v>
      </c>
      <c r="F244" s="270" t="s">
        <v>345</v>
      </c>
      <c r="G244" s="272">
        <v>100</v>
      </c>
    </row>
    <row r="245" spans="1:7" ht="31.2">
      <c r="A245" s="284" t="s">
        <v>330</v>
      </c>
      <c r="B245" s="285">
        <v>907</v>
      </c>
      <c r="C245" s="286">
        <v>7</v>
      </c>
      <c r="D245" s="286">
        <v>9</v>
      </c>
      <c r="E245" s="269" t="s">
        <v>402</v>
      </c>
      <c r="F245" s="270" t="s">
        <v>331</v>
      </c>
      <c r="G245" s="272">
        <v>1178.8</v>
      </c>
    </row>
    <row r="246" spans="1:7">
      <c r="A246" s="284" t="s">
        <v>348</v>
      </c>
      <c r="B246" s="285">
        <v>907</v>
      </c>
      <c r="C246" s="286">
        <v>7</v>
      </c>
      <c r="D246" s="286">
        <v>9</v>
      </c>
      <c r="E246" s="269" t="s">
        <v>403</v>
      </c>
      <c r="F246" s="270" t="s">
        <v>323</v>
      </c>
      <c r="G246" s="272">
        <v>90.5</v>
      </c>
    </row>
    <row r="247" spans="1:7" ht="31.2">
      <c r="A247" s="284" t="s">
        <v>330</v>
      </c>
      <c r="B247" s="285">
        <v>907</v>
      </c>
      <c r="C247" s="286">
        <v>7</v>
      </c>
      <c r="D247" s="286">
        <v>9</v>
      </c>
      <c r="E247" s="269" t="s">
        <v>403</v>
      </c>
      <c r="F247" s="270" t="s">
        <v>331</v>
      </c>
      <c r="G247" s="272">
        <v>90.5</v>
      </c>
    </row>
    <row r="248" spans="1:7" ht="46.8">
      <c r="A248" s="284" t="s">
        <v>623</v>
      </c>
      <c r="B248" s="285">
        <v>907</v>
      </c>
      <c r="C248" s="286">
        <v>7</v>
      </c>
      <c r="D248" s="286">
        <v>9</v>
      </c>
      <c r="E248" s="269" t="s">
        <v>624</v>
      </c>
      <c r="F248" s="270" t="s">
        <v>323</v>
      </c>
      <c r="G248" s="272">
        <v>37.299999999999997</v>
      </c>
    </row>
    <row r="249" spans="1:7" ht="46.8">
      <c r="A249" s="284" t="s">
        <v>625</v>
      </c>
      <c r="B249" s="285">
        <v>907</v>
      </c>
      <c r="C249" s="286">
        <v>7</v>
      </c>
      <c r="D249" s="286">
        <v>9</v>
      </c>
      <c r="E249" s="269" t="s">
        <v>626</v>
      </c>
      <c r="F249" s="270" t="s">
        <v>323</v>
      </c>
      <c r="G249" s="272">
        <v>37.299999999999997</v>
      </c>
    </row>
    <row r="250" spans="1:7" ht="46.8">
      <c r="A250" s="284" t="s">
        <v>627</v>
      </c>
      <c r="B250" s="285">
        <v>907</v>
      </c>
      <c r="C250" s="286">
        <v>7</v>
      </c>
      <c r="D250" s="286">
        <v>9</v>
      </c>
      <c r="E250" s="269" t="s">
        <v>628</v>
      </c>
      <c r="F250" s="270" t="s">
        <v>323</v>
      </c>
      <c r="G250" s="272">
        <v>37.299999999999997</v>
      </c>
    </row>
    <row r="251" spans="1:7" ht="46.8">
      <c r="A251" s="284" t="s">
        <v>629</v>
      </c>
      <c r="B251" s="285">
        <v>907</v>
      </c>
      <c r="C251" s="286">
        <v>7</v>
      </c>
      <c r="D251" s="286">
        <v>9</v>
      </c>
      <c r="E251" s="269" t="s">
        <v>630</v>
      </c>
      <c r="F251" s="270" t="s">
        <v>323</v>
      </c>
      <c r="G251" s="272">
        <v>37.299999999999997</v>
      </c>
    </row>
    <row r="252" spans="1:7" ht="31.2">
      <c r="A252" s="284" t="s">
        <v>330</v>
      </c>
      <c r="B252" s="285">
        <v>907</v>
      </c>
      <c r="C252" s="286">
        <v>7</v>
      </c>
      <c r="D252" s="286">
        <v>9</v>
      </c>
      <c r="E252" s="269" t="s">
        <v>630</v>
      </c>
      <c r="F252" s="270" t="s">
        <v>331</v>
      </c>
      <c r="G252" s="272">
        <v>37.299999999999997</v>
      </c>
    </row>
    <row r="253" spans="1:7">
      <c r="A253" s="284" t="s">
        <v>201</v>
      </c>
      <c r="B253" s="285">
        <v>907</v>
      </c>
      <c r="C253" s="286">
        <v>10</v>
      </c>
      <c r="D253" s="286"/>
      <c r="E253" s="269" t="s">
        <v>323</v>
      </c>
      <c r="F253" s="270" t="s">
        <v>323</v>
      </c>
      <c r="G253" s="272">
        <v>14707.4</v>
      </c>
    </row>
    <row r="254" spans="1:7">
      <c r="A254" s="284" t="s">
        <v>156</v>
      </c>
      <c r="B254" s="285">
        <v>907</v>
      </c>
      <c r="C254" s="286">
        <v>10</v>
      </c>
      <c r="D254" s="286">
        <v>4</v>
      </c>
      <c r="E254" s="269" t="s">
        <v>323</v>
      </c>
      <c r="F254" s="270" t="s">
        <v>323</v>
      </c>
      <c r="G254" s="272">
        <v>14707.4</v>
      </c>
    </row>
    <row r="255" spans="1:7" ht="31.2">
      <c r="A255" s="284" t="s">
        <v>321</v>
      </c>
      <c r="B255" s="285">
        <v>907</v>
      </c>
      <c r="C255" s="286">
        <v>10</v>
      </c>
      <c r="D255" s="286">
        <v>4</v>
      </c>
      <c r="E255" s="269" t="s">
        <v>322</v>
      </c>
      <c r="F255" s="270" t="s">
        <v>323</v>
      </c>
      <c r="G255" s="272">
        <v>14707.4</v>
      </c>
    </row>
    <row r="256" spans="1:7" ht="31.2">
      <c r="A256" s="284" t="s">
        <v>324</v>
      </c>
      <c r="B256" s="285">
        <v>907</v>
      </c>
      <c r="C256" s="286">
        <v>10</v>
      </c>
      <c r="D256" s="286">
        <v>4</v>
      </c>
      <c r="E256" s="269" t="s">
        <v>325</v>
      </c>
      <c r="F256" s="270" t="s">
        <v>323</v>
      </c>
      <c r="G256" s="272">
        <v>14707.4</v>
      </c>
    </row>
    <row r="257" spans="1:7" ht="31.2">
      <c r="A257" s="284" t="s">
        <v>350</v>
      </c>
      <c r="B257" s="285">
        <v>907</v>
      </c>
      <c r="C257" s="286">
        <v>10</v>
      </c>
      <c r="D257" s="286">
        <v>4</v>
      </c>
      <c r="E257" s="269" t="s">
        <v>351</v>
      </c>
      <c r="F257" s="270" t="s">
        <v>323</v>
      </c>
      <c r="G257" s="272">
        <v>14707.4</v>
      </c>
    </row>
    <row r="258" spans="1:7" ht="46.8">
      <c r="A258" s="284" t="s">
        <v>368</v>
      </c>
      <c r="B258" s="285">
        <v>907</v>
      </c>
      <c r="C258" s="286">
        <v>10</v>
      </c>
      <c r="D258" s="286">
        <v>4</v>
      </c>
      <c r="E258" s="269" t="s">
        <v>369</v>
      </c>
      <c r="F258" s="270" t="s">
        <v>323</v>
      </c>
      <c r="G258" s="272">
        <v>14707.4</v>
      </c>
    </row>
    <row r="259" spans="1:7" ht="31.2">
      <c r="A259" s="284" t="s">
        <v>330</v>
      </c>
      <c r="B259" s="285">
        <v>907</v>
      </c>
      <c r="C259" s="286">
        <v>10</v>
      </c>
      <c r="D259" s="286">
        <v>4</v>
      </c>
      <c r="E259" s="269" t="s">
        <v>369</v>
      </c>
      <c r="F259" s="270" t="s">
        <v>331</v>
      </c>
      <c r="G259" s="272">
        <v>14707.4</v>
      </c>
    </row>
    <row r="260" spans="1:7" s="262" customFormat="1">
      <c r="A260" s="281" t="s">
        <v>799</v>
      </c>
      <c r="B260" s="282">
        <v>910</v>
      </c>
      <c r="C260" s="283"/>
      <c r="D260" s="283"/>
      <c r="E260" s="264" t="s">
        <v>323</v>
      </c>
      <c r="F260" s="265" t="s">
        <v>323</v>
      </c>
      <c r="G260" s="267">
        <v>145435</v>
      </c>
    </row>
    <row r="261" spans="1:7">
      <c r="A261" s="284" t="s">
        <v>192</v>
      </c>
      <c r="B261" s="285">
        <v>910</v>
      </c>
      <c r="C261" s="286">
        <v>1</v>
      </c>
      <c r="D261" s="286"/>
      <c r="E261" s="269" t="s">
        <v>323</v>
      </c>
      <c r="F261" s="270" t="s">
        <v>323</v>
      </c>
      <c r="G261" s="272">
        <v>39008.9</v>
      </c>
    </row>
    <row r="262" spans="1:7" ht="46.8">
      <c r="A262" s="284" t="s">
        <v>168</v>
      </c>
      <c r="B262" s="285">
        <v>910</v>
      </c>
      <c r="C262" s="286">
        <v>1</v>
      </c>
      <c r="D262" s="286">
        <v>6</v>
      </c>
      <c r="E262" s="269" t="s">
        <v>323</v>
      </c>
      <c r="F262" s="270" t="s">
        <v>323</v>
      </c>
      <c r="G262" s="272">
        <v>11130.8</v>
      </c>
    </row>
    <row r="263" spans="1:7" ht="46.8">
      <c r="A263" s="284" t="s">
        <v>499</v>
      </c>
      <c r="B263" s="285">
        <v>910</v>
      </c>
      <c r="C263" s="286">
        <v>1</v>
      </c>
      <c r="D263" s="286">
        <v>6</v>
      </c>
      <c r="E263" s="269" t="s">
        <v>500</v>
      </c>
      <c r="F263" s="270" t="s">
        <v>323</v>
      </c>
      <c r="G263" s="272">
        <v>11130.8</v>
      </c>
    </row>
    <row r="264" spans="1:7" ht="62.4">
      <c r="A264" s="284" t="s">
        <v>501</v>
      </c>
      <c r="B264" s="285">
        <v>910</v>
      </c>
      <c r="C264" s="286">
        <v>1</v>
      </c>
      <c r="D264" s="286">
        <v>6</v>
      </c>
      <c r="E264" s="269" t="s">
        <v>502</v>
      </c>
      <c r="F264" s="270" t="s">
        <v>323</v>
      </c>
      <c r="G264" s="272">
        <v>11130.8</v>
      </c>
    </row>
    <row r="265" spans="1:7" ht="78">
      <c r="A265" s="284" t="s">
        <v>503</v>
      </c>
      <c r="B265" s="285">
        <v>910</v>
      </c>
      <c r="C265" s="286">
        <v>1</v>
      </c>
      <c r="D265" s="286">
        <v>6</v>
      </c>
      <c r="E265" s="269" t="s">
        <v>504</v>
      </c>
      <c r="F265" s="270" t="s">
        <v>323</v>
      </c>
      <c r="G265" s="272">
        <v>11130.8</v>
      </c>
    </row>
    <row r="266" spans="1:7">
      <c r="A266" s="284" t="s">
        <v>452</v>
      </c>
      <c r="B266" s="285">
        <v>910</v>
      </c>
      <c r="C266" s="286">
        <v>1</v>
      </c>
      <c r="D266" s="286">
        <v>6</v>
      </c>
      <c r="E266" s="269" t="s">
        <v>506</v>
      </c>
      <c r="F266" s="270" t="s">
        <v>323</v>
      </c>
      <c r="G266" s="272">
        <v>9360.7999999999993</v>
      </c>
    </row>
    <row r="267" spans="1:7" ht="62.4">
      <c r="A267" s="284" t="s">
        <v>344</v>
      </c>
      <c r="B267" s="285">
        <v>910</v>
      </c>
      <c r="C267" s="286">
        <v>1</v>
      </c>
      <c r="D267" s="286">
        <v>6</v>
      </c>
      <c r="E267" s="269" t="s">
        <v>506</v>
      </c>
      <c r="F267" s="270" t="s">
        <v>345</v>
      </c>
      <c r="G267" s="272">
        <v>7306.9</v>
      </c>
    </row>
    <row r="268" spans="1:7" ht="31.2">
      <c r="A268" s="284" t="s">
        <v>330</v>
      </c>
      <c r="B268" s="285">
        <v>910</v>
      </c>
      <c r="C268" s="286">
        <v>1</v>
      </c>
      <c r="D268" s="286">
        <v>6</v>
      </c>
      <c r="E268" s="269" t="s">
        <v>506</v>
      </c>
      <c r="F268" s="270" t="s">
        <v>331</v>
      </c>
      <c r="G268" s="272">
        <v>2053.6999999999998</v>
      </c>
    </row>
    <row r="269" spans="1:7">
      <c r="A269" s="284" t="s">
        <v>340</v>
      </c>
      <c r="B269" s="285">
        <v>910</v>
      </c>
      <c r="C269" s="286">
        <v>1</v>
      </c>
      <c r="D269" s="286">
        <v>6</v>
      </c>
      <c r="E269" s="269" t="s">
        <v>506</v>
      </c>
      <c r="F269" s="270" t="s">
        <v>341</v>
      </c>
      <c r="G269" s="272">
        <v>0.2</v>
      </c>
    </row>
    <row r="270" spans="1:7" ht="141" customHeight="1">
      <c r="A270" s="284" t="s">
        <v>384</v>
      </c>
      <c r="B270" s="285">
        <v>910</v>
      </c>
      <c r="C270" s="286">
        <v>1</v>
      </c>
      <c r="D270" s="286">
        <v>6</v>
      </c>
      <c r="E270" s="269" t="s">
        <v>508</v>
      </c>
      <c r="F270" s="270" t="s">
        <v>323</v>
      </c>
      <c r="G270" s="272">
        <v>1770</v>
      </c>
    </row>
    <row r="271" spans="1:7" ht="62.4">
      <c r="A271" s="284" t="s">
        <v>344</v>
      </c>
      <c r="B271" s="285">
        <v>910</v>
      </c>
      <c r="C271" s="286">
        <v>1</v>
      </c>
      <c r="D271" s="286">
        <v>6</v>
      </c>
      <c r="E271" s="269" t="s">
        <v>508</v>
      </c>
      <c r="F271" s="270" t="s">
        <v>345</v>
      </c>
      <c r="G271" s="272">
        <v>1770</v>
      </c>
    </row>
    <row r="272" spans="1:7">
      <c r="A272" s="284" t="s">
        <v>162</v>
      </c>
      <c r="B272" s="285">
        <v>910</v>
      </c>
      <c r="C272" s="286">
        <v>1</v>
      </c>
      <c r="D272" s="286">
        <v>13</v>
      </c>
      <c r="E272" s="269" t="s">
        <v>323</v>
      </c>
      <c r="F272" s="270" t="s">
        <v>323</v>
      </c>
      <c r="G272" s="272">
        <v>27878.1</v>
      </c>
    </row>
    <row r="273" spans="1:7" ht="46.8">
      <c r="A273" s="284" t="s">
        <v>499</v>
      </c>
      <c r="B273" s="285">
        <v>910</v>
      </c>
      <c r="C273" s="286">
        <v>1</v>
      </c>
      <c r="D273" s="286">
        <v>13</v>
      </c>
      <c r="E273" s="269" t="s">
        <v>500</v>
      </c>
      <c r="F273" s="270" t="s">
        <v>323</v>
      </c>
      <c r="G273" s="272">
        <v>25460.1</v>
      </c>
    </row>
    <row r="274" spans="1:7" ht="62.4">
      <c r="A274" s="284" t="s">
        <v>501</v>
      </c>
      <c r="B274" s="285">
        <v>910</v>
      </c>
      <c r="C274" s="286">
        <v>1</v>
      </c>
      <c r="D274" s="286">
        <v>13</v>
      </c>
      <c r="E274" s="269" t="s">
        <v>502</v>
      </c>
      <c r="F274" s="270" t="s">
        <v>323</v>
      </c>
      <c r="G274" s="272">
        <v>25460.1</v>
      </c>
    </row>
    <row r="275" spans="1:7" ht="78">
      <c r="A275" s="284" t="s">
        <v>503</v>
      </c>
      <c r="B275" s="285">
        <v>910</v>
      </c>
      <c r="C275" s="286">
        <v>1</v>
      </c>
      <c r="D275" s="286">
        <v>13</v>
      </c>
      <c r="E275" s="269" t="s">
        <v>504</v>
      </c>
      <c r="F275" s="270" t="s">
        <v>323</v>
      </c>
      <c r="G275" s="272">
        <v>25460.1</v>
      </c>
    </row>
    <row r="276" spans="1:7">
      <c r="A276" s="284" t="s">
        <v>336</v>
      </c>
      <c r="B276" s="285">
        <v>910</v>
      </c>
      <c r="C276" s="286">
        <v>1</v>
      </c>
      <c r="D276" s="286">
        <v>13</v>
      </c>
      <c r="E276" s="269" t="s">
        <v>507</v>
      </c>
      <c r="F276" s="270" t="s">
        <v>323</v>
      </c>
      <c r="G276" s="272">
        <v>19656.099999999999</v>
      </c>
    </row>
    <row r="277" spans="1:7" ht="62.4">
      <c r="A277" s="284" t="s">
        <v>344</v>
      </c>
      <c r="B277" s="285">
        <v>910</v>
      </c>
      <c r="C277" s="286">
        <v>1</v>
      </c>
      <c r="D277" s="286">
        <v>13</v>
      </c>
      <c r="E277" s="269" t="s">
        <v>507</v>
      </c>
      <c r="F277" s="270" t="s">
        <v>345</v>
      </c>
      <c r="G277" s="272">
        <v>18353</v>
      </c>
    </row>
    <row r="278" spans="1:7" ht="31.2">
      <c r="A278" s="284" t="s">
        <v>330</v>
      </c>
      <c r="B278" s="285">
        <v>910</v>
      </c>
      <c r="C278" s="286">
        <v>1</v>
      </c>
      <c r="D278" s="286">
        <v>13</v>
      </c>
      <c r="E278" s="269" t="s">
        <v>507</v>
      </c>
      <c r="F278" s="270" t="s">
        <v>331</v>
      </c>
      <c r="G278" s="272">
        <v>1303.0999999999999</v>
      </c>
    </row>
    <row r="279" spans="1:7" ht="141" customHeight="1">
      <c r="A279" s="284" t="s">
        <v>384</v>
      </c>
      <c r="B279" s="285">
        <v>910</v>
      </c>
      <c r="C279" s="286">
        <v>1</v>
      </c>
      <c r="D279" s="286">
        <v>13</v>
      </c>
      <c r="E279" s="269" t="s">
        <v>508</v>
      </c>
      <c r="F279" s="270" t="s">
        <v>323</v>
      </c>
      <c r="G279" s="272">
        <v>5804</v>
      </c>
    </row>
    <row r="280" spans="1:7" ht="62.4">
      <c r="A280" s="284" t="s">
        <v>344</v>
      </c>
      <c r="B280" s="285">
        <v>910</v>
      </c>
      <c r="C280" s="286">
        <v>1</v>
      </c>
      <c r="D280" s="286">
        <v>13</v>
      </c>
      <c r="E280" s="269" t="s">
        <v>508</v>
      </c>
      <c r="F280" s="270" t="s">
        <v>345</v>
      </c>
      <c r="G280" s="272">
        <v>5804</v>
      </c>
    </row>
    <row r="281" spans="1:7">
      <c r="A281" s="284" t="s">
        <v>749</v>
      </c>
      <c r="B281" s="285">
        <v>910</v>
      </c>
      <c r="C281" s="286">
        <v>1</v>
      </c>
      <c r="D281" s="286">
        <v>13</v>
      </c>
      <c r="E281" s="269" t="s">
        <v>750</v>
      </c>
      <c r="F281" s="270" t="s">
        <v>323</v>
      </c>
      <c r="G281" s="272">
        <v>2418</v>
      </c>
    </row>
    <row r="282" spans="1:7" ht="31.2">
      <c r="A282" s="284" t="s">
        <v>784</v>
      </c>
      <c r="B282" s="285">
        <v>910</v>
      </c>
      <c r="C282" s="286">
        <v>1</v>
      </c>
      <c r="D282" s="286">
        <v>13</v>
      </c>
      <c r="E282" s="269" t="s">
        <v>785</v>
      </c>
      <c r="F282" s="270" t="s">
        <v>323</v>
      </c>
      <c r="G282" s="272">
        <v>2418</v>
      </c>
    </row>
    <row r="283" spans="1:7" ht="46.8">
      <c r="A283" s="284" t="s">
        <v>786</v>
      </c>
      <c r="B283" s="285">
        <v>910</v>
      </c>
      <c r="C283" s="286">
        <v>1</v>
      </c>
      <c r="D283" s="286">
        <v>13</v>
      </c>
      <c r="E283" s="269" t="s">
        <v>787</v>
      </c>
      <c r="F283" s="270" t="s">
        <v>323</v>
      </c>
      <c r="G283" s="272">
        <v>2418</v>
      </c>
    </row>
    <row r="284" spans="1:7" ht="62.4">
      <c r="A284" s="284" t="s">
        <v>788</v>
      </c>
      <c r="B284" s="285">
        <v>910</v>
      </c>
      <c r="C284" s="286">
        <v>1</v>
      </c>
      <c r="D284" s="286">
        <v>13</v>
      </c>
      <c r="E284" s="269" t="s">
        <v>789</v>
      </c>
      <c r="F284" s="270" t="s">
        <v>323</v>
      </c>
      <c r="G284" s="272">
        <v>2418</v>
      </c>
    </row>
    <row r="285" spans="1:7">
      <c r="A285" s="284" t="s">
        <v>340</v>
      </c>
      <c r="B285" s="285">
        <v>910</v>
      </c>
      <c r="C285" s="286">
        <v>1</v>
      </c>
      <c r="D285" s="286">
        <v>13</v>
      </c>
      <c r="E285" s="269" t="s">
        <v>789</v>
      </c>
      <c r="F285" s="270" t="s">
        <v>341</v>
      </c>
      <c r="G285" s="272">
        <v>2418</v>
      </c>
    </row>
    <row r="286" spans="1:7">
      <c r="A286" s="284" t="s">
        <v>198</v>
      </c>
      <c r="B286" s="285">
        <v>910</v>
      </c>
      <c r="C286" s="286">
        <v>7</v>
      </c>
      <c r="D286" s="286"/>
      <c r="E286" s="269" t="s">
        <v>323</v>
      </c>
      <c r="F286" s="270" t="s">
        <v>323</v>
      </c>
      <c r="G286" s="272">
        <v>112</v>
      </c>
    </row>
    <row r="287" spans="1:7" ht="31.2">
      <c r="A287" s="284" t="s">
        <v>154</v>
      </c>
      <c r="B287" s="285">
        <v>910</v>
      </c>
      <c r="C287" s="286">
        <v>7</v>
      </c>
      <c r="D287" s="286">
        <v>5</v>
      </c>
      <c r="E287" s="269" t="s">
        <v>323</v>
      </c>
      <c r="F287" s="270" t="s">
        <v>323</v>
      </c>
      <c r="G287" s="272">
        <v>112</v>
      </c>
    </row>
    <row r="288" spans="1:7" ht="46.8">
      <c r="A288" s="284" t="s">
        <v>499</v>
      </c>
      <c r="B288" s="285">
        <v>910</v>
      </c>
      <c r="C288" s="286">
        <v>7</v>
      </c>
      <c r="D288" s="286">
        <v>5</v>
      </c>
      <c r="E288" s="269" t="s">
        <v>500</v>
      </c>
      <c r="F288" s="270" t="s">
        <v>323</v>
      </c>
      <c r="G288" s="272">
        <v>112</v>
      </c>
    </row>
    <row r="289" spans="1:7" ht="62.4">
      <c r="A289" s="284" t="s">
        <v>501</v>
      </c>
      <c r="B289" s="285">
        <v>910</v>
      </c>
      <c r="C289" s="286">
        <v>7</v>
      </c>
      <c r="D289" s="286">
        <v>5</v>
      </c>
      <c r="E289" s="269" t="s">
        <v>502</v>
      </c>
      <c r="F289" s="270" t="s">
        <v>323</v>
      </c>
      <c r="G289" s="272">
        <v>112</v>
      </c>
    </row>
    <row r="290" spans="1:7" ht="78">
      <c r="A290" s="284" t="s">
        <v>503</v>
      </c>
      <c r="B290" s="285">
        <v>910</v>
      </c>
      <c r="C290" s="286">
        <v>7</v>
      </c>
      <c r="D290" s="286">
        <v>5</v>
      </c>
      <c r="E290" s="269" t="s">
        <v>504</v>
      </c>
      <c r="F290" s="270" t="s">
        <v>323</v>
      </c>
      <c r="G290" s="272">
        <v>112</v>
      </c>
    </row>
    <row r="291" spans="1:7" ht="15" customHeight="1">
      <c r="A291" s="284" t="s">
        <v>334</v>
      </c>
      <c r="B291" s="285">
        <v>910</v>
      </c>
      <c r="C291" s="286">
        <v>7</v>
      </c>
      <c r="D291" s="286">
        <v>5</v>
      </c>
      <c r="E291" s="269" t="s">
        <v>505</v>
      </c>
      <c r="F291" s="270" t="s">
        <v>323</v>
      </c>
      <c r="G291" s="272">
        <v>112</v>
      </c>
    </row>
    <row r="292" spans="1:7" ht="31.2">
      <c r="A292" s="284" t="s">
        <v>330</v>
      </c>
      <c r="B292" s="285">
        <v>910</v>
      </c>
      <c r="C292" s="286">
        <v>7</v>
      </c>
      <c r="D292" s="286">
        <v>5</v>
      </c>
      <c r="E292" s="269" t="s">
        <v>505</v>
      </c>
      <c r="F292" s="270" t="s">
        <v>331</v>
      </c>
      <c r="G292" s="272">
        <v>112</v>
      </c>
    </row>
    <row r="293" spans="1:7" ht="31.2">
      <c r="A293" s="284" t="s">
        <v>204</v>
      </c>
      <c r="B293" s="285">
        <v>910</v>
      </c>
      <c r="C293" s="286">
        <v>13</v>
      </c>
      <c r="D293" s="286"/>
      <c r="E293" s="269" t="s">
        <v>323</v>
      </c>
      <c r="F293" s="270" t="s">
        <v>323</v>
      </c>
      <c r="G293" s="272">
        <v>16.3</v>
      </c>
    </row>
    <row r="294" spans="1:7" ht="31.2">
      <c r="A294" s="284" t="s">
        <v>169</v>
      </c>
      <c r="B294" s="285">
        <v>910</v>
      </c>
      <c r="C294" s="286">
        <v>13</v>
      </c>
      <c r="D294" s="286">
        <v>1</v>
      </c>
      <c r="E294" s="269" t="s">
        <v>323</v>
      </c>
      <c r="F294" s="270" t="s">
        <v>323</v>
      </c>
      <c r="G294" s="272">
        <v>16.3</v>
      </c>
    </row>
    <row r="295" spans="1:7" ht="46.8">
      <c r="A295" s="284" t="s">
        <v>499</v>
      </c>
      <c r="B295" s="285">
        <v>910</v>
      </c>
      <c r="C295" s="286">
        <v>13</v>
      </c>
      <c r="D295" s="286">
        <v>1</v>
      </c>
      <c r="E295" s="269" t="s">
        <v>500</v>
      </c>
      <c r="F295" s="270" t="s">
        <v>323</v>
      </c>
      <c r="G295" s="272">
        <v>16.3</v>
      </c>
    </row>
    <row r="296" spans="1:7" ht="62.4">
      <c r="A296" s="284" t="s">
        <v>501</v>
      </c>
      <c r="B296" s="285">
        <v>910</v>
      </c>
      <c r="C296" s="286">
        <v>13</v>
      </c>
      <c r="D296" s="286">
        <v>1</v>
      </c>
      <c r="E296" s="269" t="s">
        <v>502</v>
      </c>
      <c r="F296" s="270" t="s">
        <v>323</v>
      </c>
      <c r="G296" s="272">
        <v>16.3</v>
      </c>
    </row>
    <row r="297" spans="1:7">
      <c r="A297" s="284" t="s">
        <v>509</v>
      </c>
      <c r="B297" s="285">
        <v>910</v>
      </c>
      <c r="C297" s="286">
        <v>13</v>
      </c>
      <c r="D297" s="286">
        <v>1</v>
      </c>
      <c r="E297" s="269" t="s">
        <v>510</v>
      </c>
      <c r="F297" s="270" t="s">
        <v>323</v>
      </c>
      <c r="G297" s="272">
        <v>16.3</v>
      </c>
    </row>
    <row r="298" spans="1:7">
      <c r="A298" s="284" t="s">
        <v>511</v>
      </c>
      <c r="B298" s="285">
        <v>910</v>
      </c>
      <c r="C298" s="286">
        <v>13</v>
      </c>
      <c r="D298" s="286">
        <v>1</v>
      </c>
      <c r="E298" s="269" t="s">
        <v>512</v>
      </c>
      <c r="F298" s="270" t="s">
        <v>323</v>
      </c>
      <c r="G298" s="272">
        <v>16.3</v>
      </c>
    </row>
    <row r="299" spans="1:7">
      <c r="A299" s="284" t="s">
        <v>513</v>
      </c>
      <c r="B299" s="285">
        <v>910</v>
      </c>
      <c r="C299" s="286">
        <v>13</v>
      </c>
      <c r="D299" s="286">
        <v>1</v>
      </c>
      <c r="E299" s="269" t="s">
        <v>512</v>
      </c>
      <c r="F299" s="270" t="s">
        <v>514</v>
      </c>
      <c r="G299" s="272">
        <v>16.3</v>
      </c>
    </row>
    <row r="300" spans="1:7" ht="46.8">
      <c r="A300" s="284" t="s">
        <v>205</v>
      </c>
      <c r="B300" s="285">
        <v>910</v>
      </c>
      <c r="C300" s="286">
        <v>14</v>
      </c>
      <c r="D300" s="286"/>
      <c r="E300" s="269" t="s">
        <v>323</v>
      </c>
      <c r="F300" s="270" t="s">
        <v>323</v>
      </c>
      <c r="G300" s="272">
        <v>106297.8</v>
      </c>
    </row>
    <row r="301" spans="1:7" ht="46.8">
      <c r="A301" s="284" t="s">
        <v>171</v>
      </c>
      <c r="B301" s="285">
        <v>910</v>
      </c>
      <c r="C301" s="286">
        <v>14</v>
      </c>
      <c r="D301" s="286">
        <v>1</v>
      </c>
      <c r="E301" s="269" t="s">
        <v>323</v>
      </c>
      <c r="F301" s="270" t="s">
        <v>323</v>
      </c>
      <c r="G301" s="272">
        <v>89667.1</v>
      </c>
    </row>
    <row r="302" spans="1:7" ht="46.8">
      <c r="A302" s="284" t="s">
        <v>499</v>
      </c>
      <c r="B302" s="285">
        <v>910</v>
      </c>
      <c r="C302" s="286">
        <v>14</v>
      </c>
      <c r="D302" s="286">
        <v>1</v>
      </c>
      <c r="E302" s="269" t="s">
        <v>500</v>
      </c>
      <c r="F302" s="270" t="s">
        <v>323</v>
      </c>
      <c r="G302" s="272">
        <v>89667.1</v>
      </c>
    </row>
    <row r="303" spans="1:7" ht="62.4">
      <c r="A303" s="284" t="s">
        <v>515</v>
      </c>
      <c r="B303" s="285">
        <v>910</v>
      </c>
      <c r="C303" s="286">
        <v>14</v>
      </c>
      <c r="D303" s="286">
        <v>1</v>
      </c>
      <c r="E303" s="269" t="s">
        <v>516</v>
      </c>
      <c r="F303" s="270" t="s">
        <v>323</v>
      </c>
      <c r="G303" s="272">
        <v>89667.1</v>
      </c>
    </row>
    <row r="304" spans="1:7" ht="31.2">
      <c r="A304" s="284" t="s">
        <v>517</v>
      </c>
      <c r="B304" s="285">
        <v>910</v>
      </c>
      <c r="C304" s="286">
        <v>14</v>
      </c>
      <c r="D304" s="286">
        <v>1</v>
      </c>
      <c r="E304" s="269" t="s">
        <v>518</v>
      </c>
      <c r="F304" s="270" t="s">
        <v>323</v>
      </c>
      <c r="G304" s="272">
        <v>89667.1</v>
      </c>
    </row>
    <row r="305" spans="1:7" ht="46.8">
      <c r="A305" s="284" t="s">
        <v>523</v>
      </c>
      <c r="B305" s="285">
        <v>910</v>
      </c>
      <c r="C305" s="286">
        <v>14</v>
      </c>
      <c r="D305" s="286">
        <v>1</v>
      </c>
      <c r="E305" s="269" t="s">
        <v>524</v>
      </c>
      <c r="F305" s="270" t="s">
        <v>323</v>
      </c>
      <c r="G305" s="272">
        <v>88779.3</v>
      </c>
    </row>
    <row r="306" spans="1:7">
      <c r="A306" s="284" t="s">
        <v>521</v>
      </c>
      <c r="B306" s="285">
        <v>910</v>
      </c>
      <c r="C306" s="286">
        <v>14</v>
      </c>
      <c r="D306" s="286">
        <v>1</v>
      </c>
      <c r="E306" s="269" t="s">
        <v>524</v>
      </c>
      <c r="F306" s="270" t="s">
        <v>522</v>
      </c>
      <c r="G306" s="272">
        <v>88779.3</v>
      </c>
    </row>
    <row r="307" spans="1:7">
      <c r="A307" s="284" t="s">
        <v>525</v>
      </c>
      <c r="B307" s="285">
        <v>910</v>
      </c>
      <c r="C307" s="286">
        <v>14</v>
      </c>
      <c r="D307" s="286">
        <v>1</v>
      </c>
      <c r="E307" s="269" t="s">
        <v>526</v>
      </c>
      <c r="F307" s="270" t="s">
        <v>323</v>
      </c>
      <c r="G307" s="272">
        <v>887.8</v>
      </c>
    </row>
    <row r="308" spans="1:7">
      <c r="A308" s="284" t="s">
        <v>521</v>
      </c>
      <c r="B308" s="285">
        <v>910</v>
      </c>
      <c r="C308" s="286">
        <v>14</v>
      </c>
      <c r="D308" s="286">
        <v>1</v>
      </c>
      <c r="E308" s="269" t="s">
        <v>526</v>
      </c>
      <c r="F308" s="270" t="s">
        <v>522</v>
      </c>
      <c r="G308" s="272">
        <v>887.8</v>
      </c>
    </row>
    <row r="309" spans="1:7">
      <c r="A309" s="284" t="s">
        <v>170</v>
      </c>
      <c r="B309" s="285">
        <v>910</v>
      </c>
      <c r="C309" s="286">
        <v>14</v>
      </c>
      <c r="D309" s="286">
        <v>3</v>
      </c>
      <c r="E309" s="269" t="s">
        <v>323</v>
      </c>
      <c r="F309" s="270" t="s">
        <v>323</v>
      </c>
      <c r="G309" s="272">
        <v>16630.7</v>
      </c>
    </row>
    <row r="310" spans="1:7" ht="46.8">
      <c r="A310" s="284" t="s">
        <v>499</v>
      </c>
      <c r="B310" s="285">
        <v>910</v>
      </c>
      <c r="C310" s="286">
        <v>14</v>
      </c>
      <c r="D310" s="286">
        <v>3</v>
      </c>
      <c r="E310" s="269" t="s">
        <v>500</v>
      </c>
      <c r="F310" s="270" t="s">
        <v>323</v>
      </c>
      <c r="G310" s="272">
        <v>16630.7</v>
      </c>
    </row>
    <row r="311" spans="1:7" ht="62.4">
      <c r="A311" s="284" t="s">
        <v>515</v>
      </c>
      <c r="B311" s="285">
        <v>910</v>
      </c>
      <c r="C311" s="286">
        <v>14</v>
      </c>
      <c r="D311" s="286">
        <v>3</v>
      </c>
      <c r="E311" s="269" t="s">
        <v>516</v>
      </c>
      <c r="F311" s="270" t="s">
        <v>323</v>
      </c>
      <c r="G311" s="272">
        <v>16630.7</v>
      </c>
    </row>
    <row r="312" spans="1:7" ht="31.2">
      <c r="A312" s="284" t="s">
        <v>517</v>
      </c>
      <c r="B312" s="285">
        <v>910</v>
      </c>
      <c r="C312" s="286">
        <v>14</v>
      </c>
      <c r="D312" s="286">
        <v>3</v>
      </c>
      <c r="E312" s="269" t="s">
        <v>518</v>
      </c>
      <c r="F312" s="270" t="s">
        <v>323</v>
      </c>
      <c r="G312" s="272">
        <v>16630.7</v>
      </c>
    </row>
    <row r="313" spans="1:7" ht="46.8">
      <c r="A313" s="284" t="s">
        <v>519</v>
      </c>
      <c r="B313" s="285">
        <v>910</v>
      </c>
      <c r="C313" s="286">
        <v>14</v>
      </c>
      <c r="D313" s="286">
        <v>3</v>
      </c>
      <c r="E313" s="269" t="s">
        <v>520</v>
      </c>
      <c r="F313" s="270" t="s">
        <v>323</v>
      </c>
      <c r="G313" s="272">
        <v>16630.7</v>
      </c>
    </row>
    <row r="314" spans="1:7">
      <c r="A314" s="284" t="s">
        <v>521</v>
      </c>
      <c r="B314" s="285">
        <v>910</v>
      </c>
      <c r="C314" s="286">
        <v>14</v>
      </c>
      <c r="D314" s="286">
        <v>3</v>
      </c>
      <c r="E314" s="269" t="s">
        <v>520</v>
      </c>
      <c r="F314" s="270" t="s">
        <v>522</v>
      </c>
      <c r="G314" s="272">
        <v>16630.7</v>
      </c>
    </row>
    <row r="315" spans="1:7" s="262" customFormat="1" ht="31.2">
      <c r="A315" s="281" t="s">
        <v>800</v>
      </c>
      <c r="B315" s="282">
        <v>913</v>
      </c>
      <c r="C315" s="283"/>
      <c r="D315" s="283"/>
      <c r="E315" s="264" t="s">
        <v>323</v>
      </c>
      <c r="F315" s="265" t="s">
        <v>323</v>
      </c>
      <c r="G315" s="267">
        <v>44062.6</v>
      </c>
    </row>
    <row r="316" spans="1:7">
      <c r="A316" s="284" t="s">
        <v>192</v>
      </c>
      <c r="B316" s="285">
        <v>913</v>
      </c>
      <c r="C316" s="286">
        <v>1</v>
      </c>
      <c r="D316" s="286"/>
      <c r="E316" s="269" t="s">
        <v>323</v>
      </c>
      <c r="F316" s="270" t="s">
        <v>323</v>
      </c>
      <c r="G316" s="272">
        <v>31426.3</v>
      </c>
    </row>
    <row r="317" spans="1:7">
      <c r="A317" s="284" t="s">
        <v>162</v>
      </c>
      <c r="B317" s="285">
        <v>913</v>
      </c>
      <c r="C317" s="286">
        <v>1</v>
      </c>
      <c r="D317" s="286">
        <v>13</v>
      </c>
      <c r="E317" s="269" t="s">
        <v>323</v>
      </c>
      <c r="F317" s="270" t="s">
        <v>323</v>
      </c>
      <c r="G317" s="272">
        <v>31426.3</v>
      </c>
    </row>
    <row r="318" spans="1:7" ht="46.8">
      <c r="A318" s="284" t="s">
        <v>527</v>
      </c>
      <c r="B318" s="285">
        <v>913</v>
      </c>
      <c r="C318" s="286">
        <v>1</v>
      </c>
      <c r="D318" s="286">
        <v>13</v>
      </c>
      <c r="E318" s="269" t="s">
        <v>528</v>
      </c>
      <c r="F318" s="270" t="s">
        <v>323</v>
      </c>
      <c r="G318" s="272">
        <v>31426.3</v>
      </c>
    </row>
    <row r="319" spans="1:7" ht="62.4">
      <c r="A319" s="284" t="s">
        <v>529</v>
      </c>
      <c r="B319" s="285">
        <v>913</v>
      </c>
      <c r="C319" s="286">
        <v>1</v>
      </c>
      <c r="D319" s="286">
        <v>13</v>
      </c>
      <c r="E319" s="269" t="s">
        <v>530</v>
      </c>
      <c r="F319" s="270" t="s">
        <v>323</v>
      </c>
      <c r="G319" s="272">
        <v>967.9</v>
      </c>
    </row>
    <row r="320" spans="1:7" ht="31.2">
      <c r="A320" s="284" t="s">
        <v>531</v>
      </c>
      <c r="B320" s="285">
        <v>913</v>
      </c>
      <c r="C320" s="286">
        <v>1</v>
      </c>
      <c r="D320" s="286">
        <v>13</v>
      </c>
      <c r="E320" s="269" t="s">
        <v>532</v>
      </c>
      <c r="F320" s="270" t="s">
        <v>323</v>
      </c>
      <c r="G320" s="272">
        <v>967.9</v>
      </c>
    </row>
    <row r="321" spans="1:7" ht="17.25" customHeight="1">
      <c r="A321" s="284" t="s">
        <v>533</v>
      </c>
      <c r="B321" s="285">
        <v>913</v>
      </c>
      <c r="C321" s="286">
        <v>1</v>
      </c>
      <c r="D321" s="286">
        <v>13</v>
      </c>
      <c r="E321" s="269" t="s">
        <v>534</v>
      </c>
      <c r="F321" s="270" t="s">
        <v>323</v>
      </c>
      <c r="G321" s="272">
        <v>550</v>
      </c>
    </row>
    <row r="322" spans="1:7" ht="31.2">
      <c r="A322" s="284" t="s">
        <v>330</v>
      </c>
      <c r="B322" s="285">
        <v>913</v>
      </c>
      <c r="C322" s="286">
        <v>1</v>
      </c>
      <c r="D322" s="286">
        <v>13</v>
      </c>
      <c r="E322" s="269" t="s">
        <v>534</v>
      </c>
      <c r="F322" s="270" t="s">
        <v>331</v>
      </c>
      <c r="G322" s="272">
        <v>550</v>
      </c>
    </row>
    <row r="323" spans="1:7" ht="20.25" customHeight="1">
      <c r="A323" s="284" t="s">
        <v>535</v>
      </c>
      <c r="B323" s="285">
        <v>913</v>
      </c>
      <c r="C323" s="286">
        <v>1</v>
      </c>
      <c r="D323" s="286">
        <v>13</v>
      </c>
      <c r="E323" s="269" t="s">
        <v>536</v>
      </c>
      <c r="F323" s="270" t="s">
        <v>323</v>
      </c>
      <c r="G323" s="272">
        <v>150</v>
      </c>
    </row>
    <row r="324" spans="1:7" ht="31.2">
      <c r="A324" s="284" t="s">
        <v>330</v>
      </c>
      <c r="B324" s="285">
        <v>913</v>
      </c>
      <c r="C324" s="286">
        <v>1</v>
      </c>
      <c r="D324" s="286">
        <v>13</v>
      </c>
      <c r="E324" s="269" t="s">
        <v>536</v>
      </c>
      <c r="F324" s="270" t="s">
        <v>331</v>
      </c>
      <c r="G324" s="272">
        <v>150</v>
      </c>
    </row>
    <row r="325" spans="1:7">
      <c r="A325" s="284" t="s">
        <v>539</v>
      </c>
      <c r="B325" s="285">
        <v>913</v>
      </c>
      <c r="C325" s="286">
        <v>1</v>
      </c>
      <c r="D325" s="286">
        <v>13</v>
      </c>
      <c r="E325" s="269" t="s">
        <v>540</v>
      </c>
      <c r="F325" s="270" t="s">
        <v>323</v>
      </c>
      <c r="G325" s="272">
        <v>267.89999999999998</v>
      </c>
    </row>
    <row r="326" spans="1:7" ht="31.2">
      <c r="A326" s="284" t="s">
        <v>330</v>
      </c>
      <c r="B326" s="285">
        <v>913</v>
      </c>
      <c r="C326" s="286">
        <v>1</v>
      </c>
      <c r="D326" s="286">
        <v>13</v>
      </c>
      <c r="E326" s="269" t="s">
        <v>540</v>
      </c>
      <c r="F326" s="270" t="s">
        <v>331</v>
      </c>
      <c r="G326" s="272">
        <v>15.2</v>
      </c>
    </row>
    <row r="327" spans="1:7">
      <c r="A327" s="284" t="s">
        <v>340</v>
      </c>
      <c r="B327" s="285">
        <v>913</v>
      </c>
      <c r="C327" s="286">
        <v>1</v>
      </c>
      <c r="D327" s="286">
        <v>13</v>
      </c>
      <c r="E327" s="269" t="s">
        <v>540</v>
      </c>
      <c r="F327" s="270" t="s">
        <v>341</v>
      </c>
      <c r="G327" s="272">
        <v>252.7</v>
      </c>
    </row>
    <row r="328" spans="1:7" ht="62.4">
      <c r="A328" s="284" t="s">
        <v>543</v>
      </c>
      <c r="B328" s="285">
        <v>913</v>
      </c>
      <c r="C328" s="286">
        <v>1</v>
      </c>
      <c r="D328" s="286">
        <v>13</v>
      </c>
      <c r="E328" s="269" t="s">
        <v>544</v>
      </c>
      <c r="F328" s="270" t="s">
        <v>323</v>
      </c>
      <c r="G328" s="272">
        <v>26426.400000000001</v>
      </c>
    </row>
    <row r="329" spans="1:7" ht="62.4">
      <c r="A329" s="284" t="s">
        <v>545</v>
      </c>
      <c r="B329" s="285">
        <v>913</v>
      </c>
      <c r="C329" s="286">
        <v>1</v>
      </c>
      <c r="D329" s="286">
        <v>13</v>
      </c>
      <c r="E329" s="269" t="s">
        <v>546</v>
      </c>
      <c r="F329" s="270" t="s">
        <v>323</v>
      </c>
      <c r="G329" s="272">
        <v>26426.400000000001</v>
      </c>
    </row>
    <row r="330" spans="1:7" ht="31.2">
      <c r="A330" s="284" t="s">
        <v>547</v>
      </c>
      <c r="B330" s="285">
        <v>913</v>
      </c>
      <c r="C330" s="286">
        <v>1</v>
      </c>
      <c r="D330" s="286">
        <v>13</v>
      </c>
      <c r="E330" s="269" t="s">
        <v>548</v>
      </c>
      <c r="F330" s="270" t="s">
        <v>323</v>
      </c>
      <c r="G330" s="272">
        <v>20541.8</v>
      </c>
    </row>
    <row r="331" spans="1:7" ht="31.2">
      <c r="A331" s="284" t="s">
        <v>549</v>
      </c>
      <c r="B331" s="285">
        <v>913</v>
      </c>
      <c r="C331" s="286">
        <v>1</v>
      </c>
      <c r="D331" s="286">
        <v>13</v>
      </c>
      <c r="E331" s="269" t="s">
        <v>548</v>
      </c>
      <c r="F331" s="270" t="s">
        <v>550</v>
      </c>
      <c r="G331" s="272">
        <v>20541.8</v>
      </c>
    </row>
    <row r="332" spans="1:7" ht="31.2">
      <c r="A332" s="284" t="s">
        <v>551</v>
      </c>
      <c r="B332" s="285">
        <v>913</v>
      </c>
      <c r="C332" s="286">
        <v>1</v>
      </c>
      <c r="D332" s="286">
        <v>13</v>
      </c>
      <c r="E332" s="269" t="s">
        <v>552</v>
      </c>
      <c r="F332" s="270" t="s">
        <v>323</v>
      </c>
      <c r="G332" s="272">
        <v>1484.6</v>
      </c>
    </row>
    <row r="333" spans="1:7" ht="31.2">
      <c r="A333" s="284" t="s">
        <v>549</v>
      </c>
      <c r="B333" s="285">
        <v>913</v>
      </c>
      <c r="C333" s="286">
        <v>1</v>
      </c>
      <c r="D333" s="286">
        <v>13</v>
      </c>
      <c r="E333" s="269" t="s">
        <v>552</v>
      </c>
      <c r="F333" s="270" t="s">
        <v>550</v>
      </c>
      <c r="G333" s="272">
        <v>1484.6</v>
      </c>
    </row>
    <row r="334" spans="1:7" ht="141" customHeight="1">
      <c r="A334" s="284" t="s">
        <v>384</v>
      </c>
      <c r="B334" s="285">
        <v>913</v>
      </c>
      <c r="C334" s="286">
        <v>1</v>
      </c>
      <c r="D334" s="286">
        <v>13</v>
      </c>
      <c r="E334" s="269" t="s">
        <v>555</v>
      </c>
      <c r="F334" s="270" t="s">
        <v>323</v>
      </c>
      <c r="G334" s="272">
        <v>4400</v>
      </c>
    </row>
    <row r="335" spans="1:7" ht="31.2">
      <c r="A335" s="284" t="s">
        <v>549</v>
      </c>
      <c r="B335" s="285">
        <v>913</v>
      </c>
      <c r="C335" s="286">
        <v>1</v>
      </c>
      <c r="D335" s="286">
        <v>13</v>
      </c>
      <c r="E335" s="269" t="s">
        <v>555</v>
      </c>
      <c r="F335" s="270" t="s">
        <v>550</v>
      </c>
      <c r="G335" s="272">
        <v>4400</v>
      </c>
    </row>
    <row r="336" spans="1:7" ht="46.8">
      <c r="A336" s="284" t="s">
        <v>560</v>
      </c>
      <c r="B336" s="285">
        <v>913</v>
      </c>
      <c r="C336" s="286">
        <v>1</v>
      </c>
      <c r="D336" s="286">
        <v>13</v>
      </c>
      <c r="E336" s="269" t="s">
        <v>561</v>
      </c>
      <c r="F336" s="270" t="s">
        <v>323</v>
      </c>
      <c r="G336" s="272">
        <v>4032</v>
      </c>
    </row>
    <row r="337" spans="1:7" ht="31.2">
      <c r="A337" s="284" t="s">
        <v>562</v>
      </c>
      <c r="B337" s="285">
        <v>913</v>
      </c>
      <c r="C337" s="286">
        <v>1</v>
      </c>
      <c r="D337" s="286">
        <v>13</v>
      </c>
      <c r="E337" s="269" t="s">
        <v>563</v>
      </c>
      <c r="F337" s="270" t="s">
        <v>323</v>
      </c>
      <c r="G337" s="272">
        <v>4032</v>
      </c>
    </row>
    <row r="338" spans="1:7" ht="31.2">
      <c r="A338" s="284" t="s">
        <v>391</v>
      </c>
      <c r="B338" s="285">
        <v>913</v>
      </c>
      <c r="C338" s="286">
        <v>1</v>
      </c>
      <c r="D338" s="286">
        <v>13</v>
      </c>
      <c r="E338" s="269" t="s">
        <v>565</v>
      </c>
      <c r="F338" s="270" t="s">
        <v>323</v>
      </c>
      <c r="G338" s="272">
        <v>3047</v>
      </c>
    </row>
    <row r="339" spans="1:7" ht="62.4">
      <c r="A339" s="284" t="s">
        <v>344</v>
      </c>
      <c r="B339" s="285">
        <v>913</v>
      </c>
      <c r="C339" s="286">
        <v>1</v>
      </c>
      <c r="D339" s="286">
        <v>13</v>
      </c>
      <c r="E339" s="269" t="s">
        <v>565</v>
      </c>
      <c r="F339" s="270" t="s">
        <v>345</v>
      </c>
      <c r="G339" s="272">
        <v>2937.7</v>
      </c>
    </row>
    <row r="340" spans="1:7" ht="31.2">
      <c r="A340" s="284" t="s">
        <v>330</v>
      </c>
      <c r="B340" s="285">
        <v>913</v>
      </c>
      <c r="C340" s="286">
        <v>1</v>
      </c>
      <c r="D340" s="286">
        <v>13</v>
      </c>
      <c r="E340" s="269" t="s">
        <v>565</v>
      </c>
      <c r="F340" s="270" t="s">
        <v>331</v>
      </c>
      <c r="G340" s="272">
        <v>107.8</v>
      </c>
    </row>
    <row r="341" spans="1:7">
      <c r="A341" s="284" t="s">
        <v>340</v>
      </c>
      <c r="B341" s="285">
        <v>913</v>
      </c>
      <c r="C341" s="286">
        <v>1</v>
      </c>
      <c r="D341" s="286">
        <v>13</v>
      </c>
      <c r="E341" s="269" t="s">
        <v>565</v>
      </c>
      <c r="F341" s="270" t="s">
        <v>341</v>
      </c>
      <c r="G341" s="272">
        <v>1.5</v>
      </c>
    </row>
    <row r="342" spans="1:7" ht="141" customHeight="1">
      <c r="A342" s="284" t="s">
        <v>384</v>
      </c>
      <c r="B342" s="285">
        <v>913</v>
      </c>
      <c r="C342" s="286">
        <v>1</v>
      </c>
      <c r="D342" s="286">
        <v>13</v>
      </c>
      <c r="E342" s="269" t="s">
        <v>566</v>
      </c>
      <c r="F342" s="270" t="s">
        <v>323</v>
      </c>
      <c r="G342" s="272">
        <v>985</v>
      </c>
    </row>
    <row r="343" spans="1:7" ht="62.4">
      <c r="A343" s="284" t="s">
        <v>344</v>
      </c>
      <c r="B343" s="285">
        <v>913</v>
      </c>
      <c r="C343" s="286">
        <v>1</v>
      </c>
      <c r="D343" s="286">
        <v>13</v>
      </c>
      <c r="E343" s="269" t="s">
        <v>566</v>
      </c>
      <c r="F343" s="270" t="s">
        <v>345</v>
      </c>
      <c r="G343" s="272">
        <v>985</v>
      </c>
    </row>
    <row r="344" spans="1:7">
      <c r="A344" s="284" t="s">
        <v>195</v>
      </c>
      <c r="B344" s="285">
        <v>913</v>
      </c>
      <c r="C344" s="286">
        <v>4</v>
      </c>
      <c r="D344" s="286"/>
      <c r="E344" s="269" t="s">
        <v>323</v>
      </c>
      <c r="F344" s="270" t="s">
        <v>323</v>
      </c>
      <c r="G344" s="272">
        <v>9096.6</v>
      </c>
    </row>
    <row r="345" spans="1:7">
      <c r="A345" s="284" t="s">
        <v>178</v>
      </c>
      <c r="B345" s="285">
        <v>913</v>
      </c>
      <c r="C345" s="286">
        <v>4</v>
      </c>
      <c r="D345" s="286">
        <v>9</v>
      </c>
      <c r="E345" s="269" t="s">
        <v>323</v>
      </c>
      <c r="F345" s="270" t="s">
        <v>323</v>
      </c>
      <c r="G345" s="272">
        <v>8581.6</v>
      </c>
    </row>
    <row r="346" spans="1:7" ht="46.8">
      <c r="A346" s="284" t="s">
        <v>527</v>
      </c>
      <c r="B346" s="285">
        <v>913</v>
      </c>
      <c r="C346" s="286">
        <v>4</v>
      </c>
      <c r="D346" s="286">
        <v>9</v>
      </c>
      <c r="E346" s="269" t="s">
        <v>528</v>
      </c>
      <c r="F346" s="270" t="s">
        <v>323</v>
      </c>
      <c r="G346" s="272">
        <v>8581.6</v>
      </c>
    </row>
    <row r="347" spans="1:7" ht="62.4">
      <c r="A347" s="284" t="s">
        <v>543</v>
      </c>
      <c r="B347" s="285">
        <v>913</v>
      </c>
      <c r="C347" s="286">
        <v>4</v>
      </c>
      <c r="D347" s="286">
        <v>9</v>
      </c>
      <c r="E347" s="269" t="s">
        <v>544</v>
      </c>
      <c r="F347" s="270" t="s">
        <v>323</v>
      </c>
      <c r="G347" s="272">
        <v>8581.6</v>
      </c>
    </row>
    <row r="348" spans="1:7" ht="47.25" customHeight="1">
      <c r="A348" s="284" t="s">
        <v>545</v>
      </c>
      <c r="B348" s="285">
        <v>913</v>
      </c>
      <c r="C348" s="286">
        <v>4</v>
      </c>
      <c r="D348" s="286">
        <v>9</v>
      </c>
      <c r="E348" s="269" t="s">
        <v>546</v>
      </c>
      <c r="F348" s="270" t="s">
        <v>323</v>
      </c>
      <c r="G348" s="272">
        <v>8581.6</v>
      </c>
    </row>
    <row r="349" spans="1:7" ht="46.8">
      <c r="A349" s="284" t="s">
        <v>553</v>
      </c>
      <c r="B349" s="285">
        <v>913</v>
      </c>
      <c r="C349" s="286">
        <v>4</v>
      </c>
      <c r="D349" s="286">
        <v>9</v>
      </c>
      <c r="E349" s="269" t="s">
        <v>554</v>
      </c>
      <c r="F349" s="270" t="s">
        <v>323</v>
      </c>
      <c r="G349" s="272">
        <v>8581.6</v>
      </c>
    </row>
    <row r="350" spans="1:7" ht="31.2">
      <c r="A350" s="284" t="s">
        <v>549</v>
      </c>
      <c r="B350" s="285">
        <v>913</v>
      </c>
      <c r="C350" s="286">
        <v>4</v>
      </c>
      <c r="D350" s="286">
        <v>9</v>
      </c>
      <c r="E350" s="269" t="s">
        <v>554</v>
      </c>
      <c r="F350" s="270" t="s">
        <v>550</v>
      </c>
      <c r="G350" s="272">
        <v>8581.6</v>
      </c>
    </row>
    <row r="351" spans="1:7">
      <c r="A351" s="284" t="s">
        <v>172</v>
      </c>
      <c r="B351" s="285">
        <v>913</v>
      </c>
      <c r="C351" s="286">
        <v>4</v>
      </c>
      <c r="D351" s="286">
        <v>12</v>
      </c>
      <c r="E351" s="269" t="s">
        <v>323</v>
      </c>
      <c r="F351" s="270" t="s">
        <v>323</v>
      </c>
      <c r="G351" s="272">
        <v>515</v>
      </c>
    </row>
    <row r="352" spans="1:7" ht="46.8">
      <c r="A352" s="284" t="s">
        <v>527</v>
      </c>
      <c r="B352" s="285">
        <v>913</v>
      </c>
      <c r="C352" s="286">
        <v>4</v>
      </c>
      <c r="D352" s="286">
        <v>12</v>
      </c>
      <c r="E352" s="269" t="s">
        <v>528</v>
      </c>
      <c r="F352" s="270" t="s">
        <v>323</v>
      </c>
      <c r="G352" s="272">
        <v>515</v>
      </c>
    </row>
    <row r="353" spans="1:7" ht="62.4">
      <c r="A353" s="284" t="s">
        <v>529</v>
      </c>
      <c r="B353" s="285">
        <v>913</v>
      </c>
      <c r="C353" s="286">
        <v>4</v>
      </c>
      <c r="D353" s="286">
        <v>12</v>
      </c>
      <c r="E353" s="269" t="s">
        <v>530</v>
      </c>
      <c r="F353" s="270" t="s">
        <v>323</v>
      </c>
      <c r="G353" s="272">
        <v>515</v>
      </c>
    </row>
    <row r="354" spans="1:7" ht="31.2">
      <c r="A354" s="284" t="s">
        <v>531</v>
      </c>
      <c r="B354" s="285">
        <v>913</v>
      </c>
      <c r="C354" s="286">
        <v>4</v>
      </c>
      <c r="D354" s="286">
        <v>12</v>
      </c>
      <c r="E354" s="269" t="s">
        <v>532</v>
      </c>
      <c r="F354" s="270" t="s">
        <v>323</v>
      </c>
      <c r="G354" s="272">
        <v>515</v>
      </c>
    </row>
    <row r="355" spans="1:7" ht="46.8">
      <c r="A355" s="284" t="s">
        <v>537</v>
      </c>
      <c r="B355" s="285">
        <v>913</v>
      </c>
      <c r="C355" s="286">
        <v>4</v>
      </c>
      <c r="D355" s="286">
        <v>12</v>
      </c>
      <c r="E355" s="269" t="s">
        <v>538</v>
      </c>
      <c r="F355" s="270" t="s">
        <v>323</v>
      </c>
      <c r="G355" s="272">
        <v>515</v>
      </c>
    </row>
    <row r="356" spans="1:7" ht="31.2">
      <c r="A356" s="284" t="s">
        <v>330</v>
      </c>
      <c r="B356" s="285">
        <v>913</v>
      </c>
      <c r="C356" s="286">
        <v>4</v>
      </c>
      <c r="D356" s="286">
        <v>12</v>
      </c>
      <c r="E356" s="269" t="s">
        <v>538</v>
      </c>
      <c r="F356" s="270" t="s">
        <v>331</v>
      </c>
      <c r="G356" s="272">
        <v>515</v>
      </c>
    </row>
    <row r="357" spans="1:7">
      <c r="A357" s="284" t="s">
        <v>196</v>
      </c>
      <c r="B357" s="285">
        <v>913</v>
      </c>
      <c r="C357" s="286">
        <v>5</v>
      </c>
      <c r="D357" s="286"/>
      <c r="E357" s="269" t="s">
        <v>323</v>
      </c>
      <c r="F357" s="270" t="s">
        <v>323</v>
      </c>
      <c r="G357" s="272">
        <v>24.7</v>
      </c>
    </row>
    <row r="358" spans="1:7">
      <c r="A358" s="284" t="s">
        <v>173</v>
      </c>
      <c r="B358" s="285">
        <v>913</v>
      </c>
      <c r="C358" s="286">
        <v>5</v>
      </c>
      <c r="D358" s="286">
        <v>1</v>
      </c>
      <c r="E358" s="269" t="s">
        <v>323</v>
      </c>
      <c r="F358" s="270" t="s">
        <v>323</v>
      </c>
      <c r="G358" s="272">
        <v>24.7</v>
      </c>
    </row>
    <row r="359" spans="1:7" ht="46.8">
      <c r="A359" s="284" t="s">
        <v>527</v>
      </c>
      <c r="B359" s="285">
        <v>913</v>
      </c>
      <c r="C359" s="286">
        <v>5</v>
      </c>
      <c r="D359" s="286">
        <v>1</v>
      </c>
      <c r="E359" s="269" t="s">
        <v>528</v>
      </c>
      <c r="F359" s="270" t="s">
        <v>323</v>
      </c>
      <c r="G359" s="272">
        <v>24.7</v>
      </c>
    </row>
    <row r="360" spans="1:7" ht="62.4">
      <c r="A360" s="284" t="s">
        <v>529</v>
      </c>
      <c r="B360" s="285">
        <v>913</v>
      </c>
      <c r="C360" s="286">
        <v>5</v>
      </c>
      <c r="D360" s="286">
        <v>1</v>
      </c>
      <c r="E360" s="269" t="s">
        <v>530</v>
      </c>
      <c r="F360" s="270" t="s">
        <v>323</v>
      </c>
      <c r="G360" s="272">
        <v>24.7</v>
      </c>
    </row>
    <row r="361" spans="1:7" ht="31.2">
      <c r="A361" s="284" t="s">
        <v>531</v>
      </c>
      <c r="B361" s="285">
        <v>913</v>
      </c>
      <c r="C361" s="286">
        <v>5</v>
      </c>
      <c r="D361" s="286">
        <v>1</v>
      </c>
      <c r="E361" s="269" t="s">
        <v>532</v>
      </c>
      <c r="F361" s="270" t="s">
        <v>323</v>
      </c>
      <c r="G361" s="272">
        <v>24.7</v>
      </c>
    </row>
    <row r="362" spans="1:7" ht="31.2">
      <c r="A362" s="284" t="s">
        <v>541</v>
      </c>
      <c r="B362" s="285">
        <v>913</v>
      </c>
      <c r="C362" s="286">
        <v>5</v>
      </c>
      <c r="D362" s="286">
        <v>1</v>
      </c>
      <c r="E362" s="269" t="s">
        <v>542</v>
      </c>
      <c r="F362" s="270" t="s">
        <v>323</v>
      </c>
      <c r="G362" s="272">
        <v>24.7</v>
      </c>
    </row>
    <row r="363" spans="1:7" ht="31.2">
      <c r="A363" s="284" t="s">
        <v>330</v>
      </c>
      <c r="B363" s="285">
        <v>913</v>
      </c>
      <c r="C363" s="286">
        <v>5</v>
      </c>
      <c r="D363" s="286">
        <v>1</v>
      </c>
      <c r="E363" s="269" t="s">
        <v>542</v>
      </c>
      <c r="F363" s="270" t="s">
        <v>331</v>
      </c>
      <c r="G363" s="272">
        <v>24.7</v>
      </c>
    </row>
    <row r="364" spans="1:7">
      <c r="A364" s="284" t="s">
        <v>198</v>
      </c>
      <c r="B364" s="285">
        <v>913</v>
      </c>
      <c r="C364" s="286">
        <v>7</v>
      </c>
      <c r="D364" s="286"/>
      <c r="E364" s="269" t="s">
        <v>323</v>
      </c>
      <c r="F364" s="270" t="s">
        <v>323</v>
      </c>
      <c r="G364" s="272">
        <v>15</v>
      </c>
    </row>
    <row r="365" spans="1:7" ht="31.2">
      <c r="A365" s="284" t="s">
        <v>154</v>
      </c>
      <c r="B365" s="285">
        <v>913</v>
      </c>
      <c r="C365" s="286">
        <v>7</v>
      </c>
      <c r="D365" s="286">
        <v>5</v>
      </c>
      <c r="E365" s="269" t="s">
        <v>323</v>
      </c>
      <c r="F365" s="270" t="s">
        <v>323</v>
      </c>
      <c r="G365" s="272">
        <v>15</v>
      </c>
    </row>
    <row r="366" spans="1:7" ht="46.8">
      <c r="A366" s="284" t="s">
        <v>527</v>
      </c>
      <c r="B366" s="285">
        <v>913</v>
      </c>
      <c r="C366" s="286">
        <v>7</v>
      </c>
      <c r="D366" s="286">
        <v>5</v>
      </c>
      <c r="E366" s="269" t="s">
        <v>528</v>
      </c>
      <c r="F366" s="270" t="s">
        <v>323</v>
      </c>
      <c r="G366" s="272">
        <v>15</v>
      </c>
    </row>
    <row r="367" spans="1:7" ht="46.8">
      <c r="A367" s="284" t="s">
        <v>560</v>
      </c>
      <c r="B367" s="285">
        <v>913</v>
      </c>
      <c r="C367" s="286">
        <v>7</v>
      </c>
      <c r="D367" s="286">
        <v>5</v>
      </c>
      <c r="E367" s="269" t="s">
        <v>561</v>
      </c>
      <c r="F367" s="270" t="s">
        <v>323</v>
      </c>
      <c r="G367" s="272">
        <v>15</v>
      </c>
    </row>
    <row r="368" spans="1:7" ht="31.2">
      <c r="A368" s="284" t="s">
        <v>562</v>
      </c>
      <c r="B368" s="285">
        <v>913</v>
      </c>
      <c r="C368" s="286">
        <v>7</v>
      </c>
      <c r="D368" s="286">
        <v>5</v>
      </c>
      <c r="E368" s="269" t="s">
        <v>563</v>
      </c>
      <c r="F368" s="270" t="s">
        <v>323</v>
      </c>
      <c r="G368" s="272">
        <v>15</v>
      </c>
    </row>
    <row r="369" spans="1:7" ht="15" customHeight="1">
      <c r="A369" s="284" t="s">
        <v>334</v>
      </c>
      <c r="B369" s="285">
        <v>913</v>
      </c>
      <c r="C369" s="286">
        <v>7</v>
      </c>
      <c r="D369" s="286">
        <v>5</v>
      </c>
      <c r="E369" s="269" t="s">
        <v>564</v>
      </c>
      <c r="F369" s="270" t="s">
        <v>323</v>
      </c>
      <c r="G369" s="272">
        <v>15</v>
      </c>
    </row>
    <row r="370" spans="1:7" ht="31.2">
      <c r="A370" s="284" t="s">
        <v>330</v>
      </c>
      <c r="B370" s="285">
        <v>913</v>
      </c>
      <c r="C370" s="286">
        <v>7</v>
      </c>
      <c r="D370" s="286">
        <v>5</v>
      </c>
      <c r="E370" s="269" t="s">
        <v>564</v>
      </c>
      <c r="F370" s="270" t="s">
        <v>331</v>
      </c>
      <c r="G370" s="272">
        <v>15</v>
      </c>
    </row>
    <row r="371" spans="1:7">
      <c r="A371" s="284" t="s">
        <v>203</v>
      </c>
      <c r="B371" s="285">
        <v>913</v>
      </c>
      <c r="C371" s="286">
        <v>12</v>
      </c>
      <c r="D371" s="286"/>
      <c r="E371" s="269" t="s">
        <v>323</v>
      </c>
      <c r="F371" s="270" t="s">
        <v>323</v>
      </c>
      <c r="G371" s="272">
        <v>3500</v>
      </c>
    </row>
    <row r="372" spans="1:7">
      <c r="A372" s="284" t="s">
        <v>174</v>
      </c>
      <c r="B372" s="285">
        <v>913</v>
      </c>
      <c r="C372" s="286">
        <v>12</v>
      </c>
      <c r="D372" s="286">
        <v>2</v>
      </c>
      <c r="E372" s="269" t="s">
        <v>323</v>
      </c>
      <c r="F372" s="270" t="s">
        <v>323</v>
      </c>
      <c r="G372" s="272">
        <v>3500</v>
      </c>
    </row>
    <row r="373" spans="1:7" ht="46.8">
      <c r="A373" s="284" t="s">
        <v>527</v>
      </c>
      <c r="B373" s="285">
        <v>913</v>
      </c>
      <c r="C373" s="286">
        <v>12</v>
      </c>
      <c r="D373" s="286">
        <v>2</v>
      </c>
      <c r="E373" s="269" t="s">
        <v>528</v>
      </c>
      <c r="F373" s="270" t="s">
        <v>323</v>
      </c>
      <c r="G373" s="272">
        <v>3500</v>
      </c>
    </row>
    <row r="374" spans="1:7" ht="62.4">
      <c r="A374" s="284" t="s">
        <v>543</v>
      </c>
      <c r="B374" s="285">
        <v>913</v>
      </c>
      <c r="C374" s="286">
        <v>12</v>
      </c>
      <c r="D374" s="286">
        <v>2</v>
      </c>
      <c r="E374" s="269" t="s">
        <v>544</v>
      </c>
      <c r="F374" s="270" t="s">
        <v>323</v>
      </c>
      <c r="G374" s="272">
        <v>3500</v>
      </c>
    </row>
    <row r="375" spans="1:7" ht="47.25" customHeight="1">
      <c r="A375" s="284" t="s">
        <v>556</v>
      </c>
      <c r="B375" s="285">
        <v>913</v>
      </c>
      <c r="C375" s="286">
        <v>12</v>
      </c>
      <c r="D375" s="286">
        <v>2</v>
      </c>
      <c r="E375" s="269" t="s">
        <v>557</v>
      </c>
      <c r="F375" s="270" t="s">
        <v>323</v>
      </c>
      <c r="G375" s="272">
        <v>3500</v>
      </c>
    </row>
    <row r="376" spans="1:7" ht="31.2">
      <c r="A376" s="284" t="s">
        <v>558</v>
      </c>
      <c r="B376" s="285">
        <v>913</v>
      </c>
      <c r="C376" s="286">
        <v>12</v>
      </c>
      <c r="D376" s="286">
        <v>2</v>
      </c>
      <c r="E376" s="269" t="s">
        <v>559</v>
      </c>
      <c r="F376" s="270" t="s">
        <v>323</v>
      </c>
      <c r="G376" s="272">
        <v>3500</v>
      </c>
    </row>
    <row r="377" spans="1:7">
      <c r="A377" s="284" t="s">
        <v>340</v>
      </c>
      <c r="B377" s="285">
        <v>913</v>
      </c>
      <c r="C377" s="286">
        <v>12</v>
      </c>
      <c r="D377" s="286">
        <v>2</v>
      </c>
      <c r="E377" s="269" t="s">
        <v>559</v>
      </c>
      <c r="F377" s="270" t="s">
        <v>341</v>
      </c>
      <c r="G377" s="272">
        <v>3500</v>
      </c>
    </row>
    <row r="378" spans="1:7" s="262" customFormat="1">
      <c r="A378" s="281" t="s">
        <v>801</v>
      </c>
      <c r="B378" s="282">
        <v>916</v>
      </c>
      <c r="C378" s="283"/>
      <c r="D378" s="283"/>
      <c r="E378" s="264" t="s">
        <v>323</v>
      </c>
      <c r="F378" s="265" t="s">
        <v>323</v>
      </c>
      <c r="G378" s="267">
        <v>1450.7</v>
      </c>
    </row>
    <row r="379" spans="1:7">
      <c r="A379" s="284" t="s">
        <v>192</v>
      </c>
      <c r="B379" s="285">
        <v>916</v>
      </c>
      <c r="C379" s="286">
        <v>1</v>
      </c>
      <c r="D379" s="286"/>
      <c r="E379" s="269" t="s">
        <v>323</v>
      </c>
      <c r="F379" s="270" t="s">
        <v>323</v>
      </c>
      <c r="G379" s="272">
        <v>1450.7</v>
      </c>
    </row>
    <row r="380" spans="1:7" ht="46.8">
      <c r="A380" s="284" t="s">
        <v>184</v>
      </c>
      <c r="B380" s="285">
        <v>916</v>
      </c>
      <c r="C380" s="286">
        <v>1</v>
      </c>
      <c r="D380" s="286">
        <v>3</v>
      </c>
      <c r="E380" s="269" t="s">
        <v>323</v>
      </c>
      <c r="F380" s="270" t="s">
        <v>323</v>
      </c>
      <c r="G380" s="272">
        <v>1450.7</v>
      </c>
    </row>
    <row r="381" spans="1:7">
      <c r="A381" s="284" t="s">
        <v>749</v>
      </c>
      <c r="B381" s="285">
        <v>916</v>
      </c>
      <c r="C381" s="286">
        <v>1</v>
      </c>
      <c r="D381" s="286">
        <v>3</v>
      </c>
      <c r="E381" s="269" t="s">
        <v>750</v>
      </c>
      <c r="F381" s="270" t="s">
        <v>323</v>
      </c>
      <c r="G381" s="272">
        <v>1450.7</v>
      </c>
    </row>
    <row r="382" spans="1:7" ht="31.2">
      <c r="A382" s="284" t="s">
        <v>751</v>
      </c>
      <c r="B382" s="285">
        <v>916</v>
      </c>
      <c r="C382" s="286">
        <v>1</v>
      </c>
      <c r="D382" s="286">
        <v>3</v>
      </c>
      <c r="E382" s="269" t="s">
        <v>752</v>
      </c>
      <c r="F382" s="270" t="s">
        <v>323</v>
      </c>
      <c r="G382" s="272">
        <v>1450.7</v>
      </c>
    </row>
    <row r="383" spans="1:7" ht="31.2">
      <c r="A383" s="284" t="s">
        <v>753</v>
      </c>
      <c r="B383" s="285">
        <v>916</v>
      </c>
      <c r="C383" s="286">
        <v>1</v>
      </c>
      <c r="D383" s="286">
        <v>3</v>
      </c>
      <c r="E383" s="269" t="s">
        <v>754</v>
      </c>
      <c r="F383" s="270" t="s">
        <v>323</v>
      </c>
      <c r="G383" s="272">
        <v>973</v>
      </c>
    </row>
    <row r="384" spans="1:7">
      <c r="A384" s="284" t="s">
        <v>452</v>
      </c>
      <c r="B384" s="285">
        <v>916</v>
      </c>
      <c r="C384" s="286">
        <v>1</v>
      </c>
      <c r="D384" s="286">
        <v>3</v>
      </c>
      <c r="E384" s="269" t="s">
        <v>755</v>
      </c>
      <c r="F384" s="270" t="s">
        <v>323</v>
      </c>
      <c r="G384" s="272">
        <v>905</v>
      </c>
    </row>
    <row r="385" spans="1:7" ht="62.4">
      <c r="A385" s="284" t="s">
        <v>344</v>
      </c>
      <c r="B385" s="285">
        <v>916</v>
      </c>
      <c r="C385" s="286">
        <v>1</v>
      </c>
      <c r="D385" s="286">
        <v>3</v>
      </c>
      <c r="E385" s="269" t="s">
        <v>755</v>
      </c>
      <c r="F385" s="270" t="s">
        <v>345</v>
      </c>
      <c r="G385" s="272">
        <v>905</v>
      </c>
    </row>
    <row r="386" spans="1:7" ht="141" customHeight="1">
      <c r="A386" s="284" t="s">
        <v>384</v>
      </c>
      <c r="B386" s="285">
        <v>916</v>
      </c>
      <c r="C386" s="286">
        <v>1</v>
      </c>
      <c r="D386" s="286">
        <v>3</v>
      </c>
      <c r="E386" s="269" t="s">
        <v>756</v>
      </c>
      <c r="F386" s="270" t="s">
        <v>323</v>
      </c>
      <c r="G386" s="272">
        <v>68</v>
      </c>
    </row>
    <row r="387" spans="1:7" ht="62.4">
      <c r="A387" s="284" t="s">
        <v>344</v>
      </c>
      <c r="B387" s="285">
        <v>916</v>
      </c>
      <c r="C387" s="286">
        <v>1</v>
      </c>
      <c r="D387" s="286">
        <v>3</v>
      </c>
      <c r="E387" s="269" t="s">
        <v>756</v>
      </c>
      <c r="F387" s="270" t="s">
        <v>345</v>
      </c>
      <c r="G387" s="272">
        <v>68</v>
      </c>
    </row>
    <row r="388" spans="1:7" ht="31.2">
      <c r="A388" s="284" t="s">
        <v>757</v>
      </c>
      <c r="B388" s="285">
        <v>916</v>
      </c>
      <c r="C388" s="286">
        <v>1</v>
      </c>
      <c r="D388" s="286">
        <v>3</v>
      </c>
      <c r="E388" s="269" t="s">
        <v>758</v>
      </c>
      <c r="F388" s="270" t="s">
        <v>323</v>
      </c>
      <c r="G388" s="272">
        <v>477.7</v>
      </c>
    </row>
    <row r="389" spans="1:7">
      <c r="A389" s="284" t="s">
        <v>452</v>
      </c>
      <c r="B389" s="285">
        <v>916</v>
      </c>
      <c r="C389" s="286">
        <v>1</v>
      </c>
      <c r="D389" s="286">
        <v>3</v>
      </c>
      <c r="E389" s="269" t="s">
        <v>759</v>
      </c>
      <c r="F389" s="270" t="s">
        <v>323</v>
      </c>
      <c r="G389" s="272">
        <v>363.7</v>
      </c>
    </row>
    <row r="390" spans="1:7" ht="62.4">
      <c r="A390" s="284" t="s">
        <v>344</v>
      </c>
      <c r="B390" s="285">
        <v>916</v>
      </c>
      <c r="C390" s="286">
        <v>1</v>
      </c>
      <c r="D390" s="286">
        <v>3</v>
      </c>
      <c r="E390" s="269" t="s">
        <v>759</v>
      </c>
      <c r="F390" s="270" t="s">
        <v>345</v>
      </c>
      <c r="G390" s="272">
        <v>356</v>
      </c>
    </row>
    <row r="391" spans="1:7" ht="31.2">
      <c r="A391" s="284" t="s">
        <v>330</v>
      </c>
      <c r="B391" s="285">
        <v>916</v>
      </c>
      <c r="C391" s="286">
        <v>1</v>
      </c>
      <c r="D391" s="286">
        <v>3</v>
      </c>
      <c r="E391" s="269" t="s">
        <v>759</v>
      </c>
      <c r="F391" s="270" t="s">
        <v>331</v>
      </c>
      <c r="G391" s="272">
        <v>7.7</v>
      </c>
    </row>
    <row r="392" spans="1:7" ht="141" customHeight="1">
      <c r="A392" s="284" t="s">
        <v>384</v>
      </c>
      <c r="B392" s="285">
        <v>916</v>
      </c>
      <c r="C392" s="286">
        <v>1</v>
      </c>
      <c r="D392" s="286">
        <v>3</v>
      </c>
      <c r="E392" s="269" t="s">
        <v>760</v>
      </c>
      <c r="F392" s="270" t="s">
        <v>323</v>
      </c>
      <c r="G392" s="272">
        <v>114</v>
      </c>
    </row>
    <row r="393" spans="1:7" ht="62.4">
      <c r="A393" s="284" t="s">
        <v>344</v>
      </c>
      <c r="B393" s="285">
        <v>916</v>
      </c>
      <c r="C393" s="286">
        <v>1</v>
      </c>
      <c r="D393" s="286">
        <v>3</v>
      </c>
      <c r="E393" s="269" t="s">
        <v>760</v>
      </c>
      <c r="F393" s="270" t="s">
        <v>345</v>
      </c>
      <c r="G393" s="272">
        <v>114</v>
      </c>
    </row>
    <row r="394" spans="1:7" s="262" customFormat="1">
      <c r="A394" s="281" t="s">
        <v>802</v>
      </c>
      <c r="B394" s="282">
        <v>917</v>
      </c>
      <c r="C394" s="283"/>
      <c r="D394" s="283"/>
      <c r="E394" s="264" t="s">
        <v>323</v>
      </c>
      <c r="F394" s="265" t="s">
        <v>323</v>
      </c>
      <c r="G394" s="267">
        <v>58223.6</v>
      </c>
    </row>
    <row r="395" spans="1:7">
      <c r="A395" s="284" t="s">
        <v>192</v>
      </c>
      <c r="B395" s="285">
        <v>917</v>
      </c>
      <c r="C395" s="286">
        <v>1</v>
      </c>
      <c r="D395" s="286"/>
      <c r="E395" s="269" t="s">
        <v>323</v>
      </c>
      <c r="F395" s="270" t="s">
        <v>323</v>
      </c>
      <c r="G395" s="272">
        <v>49005.1</v>
      </c>
    </row>
    <row r="396" spans="1:7" ht="31.2">
      <c r="A396" s="284" t="s">
        <v>176</v>
      </c>
      <c r="B396" s="285">
        <v>917</v>
      </c>
      <c r="C396" s="286">
        <v>1</v>
      </c>
      <c r="D396" s="286">
        <v>2</v>
      </c>
      <c r="E396" s="269" t="s">
        <v>323</v>
      </c>
      <c r="F396" s="270" t="s">
        <v>323</v>
      </c>
      <c r="G396" s="272">
        <v>2225.1999999999998</v>
      </c>
    </row>
    <row r="397" spans="1:7" ht="46.8">
      <c r="A397" s="284" t="s">
        <v>567</v>
      </c>
      <c r="B397" s="285">
        <v>917</v>
      </c>
      <c r="C397" s="286">
        <v>1</v>
      </c>
      <c r="D397" s="286">
        <v>2</v>
      </c>
      <c r="E397" s="269" t="s">
        <v>568</v>
      </c>
      <c r="F397" s="270" t="s">
        <v>323</v>
      </c>
      <c r="G397" s="272">
        <v>2225.1999999999998</v>
      </c>
    </row>
    <row r="398" spans="1:7" ht="31.2">
      <c r="A398" s="284" t="s">
        <v>569</v>
      </c>
      <c r="B398" s="285">
        <v>917</v>
      </c>
      <c r="C398" s="286">
        <v>1</v>
      </c>
      <c r="D398" s="286">
        <v>2</v>
      </c>
      <c r="E398" s="269" t="s">
        <v>570</v>
      </c>
      <c r="F398" s="270" t="s">
        <v>323</v>
      </c>
      <c r="G398" s="272">
        <v>2225.1999999999998</v>
      </c>
    </row>
    <row r="399" spans="1:7" ht="31.2">
      <c r="A399" s="284" t="s">
        <v>597</v>
      </c>
      <c r="B399" s="285">
        <v>917</v>
      </c>
      <c r="C399" s="286">
        <v>1</v>
      </c>
      <c r="D399" s="286">
        <v>2</v>
      </c>
      <c r="E399" s="269" t="s">
        <v>598</v>
      </c>
      <c r="F399" s="270" t="s">
        <v>323</v>
      </c>
      <c r="G399" s="272">
        <v>2225.1999999999998</v>
      </c>
    </row>
    <row r="400" spans="1:7" ht="31.2">
      <c r="A400" s="284" t="s">
        <v>391</v>
      </c>
      <c r="B400" s="285">
        <v>917</v>
      </c>
      <c r="C400" s="286">
        <v>1</v>
      </c>
      <c r="D400" s="286">
        <v>2</v>
      </c>
      <c r="E400" s="269" t="s">
        <v>599</v>
      </c>
      <c r="F400" s="270" t="s">
        <v>323</v>
      </c>
      <c r="G400" s="272">
        <v>1861.2</v>
      </c>
    </row>
    <row r="401" spans="1:7" ht="62.4">
      <c r="A401" s="284" t="s">
        <v>344</v>
      </c>
      <c r="B401" s="285">
        <v>917</v>
      </c>
      <c r="C401" s="286">
        <v>1</v>
      </c>
      <c r="D401" s="286">
        <v>2</v>
      </c>
      <c r="E401" s="269" t="s">
        <v>599</v>
      </c>
      <c r="F401" s="270" t="s">
        <v>345</v>
      </c>
      <c r="G401" s="272">
        <v>1861.2</v>
      </c>
    </row>
    <row r="402" spans="1:7" ht="141" customHeight="1">
      <c r="A402" s="284" t="s">
        <v>384</v>
      </c>
      <c r="B402" s="285">
        <v>917</v>
      </c>
      <c r="C402" s="286">
        <v>1</v>
      </c>
      <c r="D402" s="286">
        <v>2</v>
      </c>
      <c r="E402" s="269" t="s">
        <v>600</v>
      </c>
      <c r="F402" s="270" t="s">
        <v>323</v>
      </c>
      <c r="G402" s="272">
        <v>364</v>
      </c>
    </row>
    <row r="403" spans="1:7" ht="62.4">
      <c r="A403" s="284" t="s">
        <v>344</v>
      </c>
      <c r="B403" s="285">
        <v>917</v>
      </c>
      <c r="C403" s="286">
        <v>1</v>
      </c>
      <c r="D403" s="286">
        <v>2</v>
      </c>
      <c r="E403" s="269" t="s">
        <v>600</v>
      </c>
      <c r="F403" s="270" t="s">
        <v>345</v>
      </c>
      <c r="G403" s="272">
        <v>364</v>
      </c>
    </row>
    <row r="404" spans="1:7" ht="46.8">
      <c r="A404" s="284" t="s">
        <v>165</v>
      </c>
      <c r="B404" s="285">
        <v>917</v>
      </c>
      <c r="C404" s="286">
        <v>1</v>
      </c>
      <c r="D404" s="286">
        <v>4</v>
      </c>
      <c r="E404" s="269" t="s">
        <v>323</v>
      </c>
      <c r="F404" s="270" t="s">
        <v>323</v>
      </c>
      <c r="G404" s="272">
        <v>41512</v>
      </c>
    </row>
    <row r="405" spans="1:7" ht="46.8">
      <c r="A405" s="284" t="s">
        <v>455</v>
      </c>
      <c r="B405" s="285">
        <v>917</v>
      </c>
      <c r="C405" s="286">
        <v>1</v>
      </c>
      <c r="D405" s="286">
        <v>4</v>
      </c>
      <c r="E405" s="269" t="s">
        <v>456</v>
      </c>
      <c r="F405" s="270" t="s">
        <v>323</v>
      </c>
      <c r="G405" s="272">
        <v>2.4</v>
      </c>
    </row>
    <row r="406" spans="1:7" ht="46.8">
      <c r="A406" s="284" t="s">
        <v>479</v>
      </c>
      <c r="B406" s="285">
        <v>917</v>
      </c>
      <c r="C406" s="286">
        <v>1</v>
      </c>
      <c r="D406" s="286">
        <v>4</v>
      </c>
      <c r="E406" s="269" t="s">
        <v>480</v>
      </c>
      <c r="F406" s="270" t="s">
        <v>323</v>
      </c>
      <c r="G406" s="272">
        <v>2.4</v>
      </c>
    </row>
    <row r="407" spans="1:7" ht="62.4">
      <c r="A407" s="284" t="s">
        <v>484</v>
      </c>
      <c r="B407" s="285">
        <v>917</v>
      </c>
      <c r="C407" s="286">
        <v>1</v>
      </c>
      <c r="D407" s="286">
        <v>4</v>
      </c>
      <c r="E407" s="269" t="s">
        <v>485</v>
      </c>
      <c r="F407" s="270" t="s">
        <v>323</v>
      </c>
      <c r="G407" s="272">
        <v>2.4</v>
      </c>
    </row>
    <row r="408" spans="1:7" ht="62.4">
      <c r="A408" s="284" t="s">
        <v>397</v>
      </c>
      <c r="B408" s="285">
        <v>917</v>
      </c>
      <c r="C408" s="286">
        <v>1</v>
      </c>
      <c r="D408" s="286">
        <v>4</v>
      </c>
      <c r="E408" s="269" t="s">
        <v>486</v>
      </c>
      <c r="F408" s="270" t="s">
        <v>323</v>
      </c>
      <c r="G408" s="272">
        <v>2.4</v>
      </c>
    </row>
    <row r="409" spans="1:7" ht="31.2">
      <c r="A409" s="284" t="s">
        <v>330</v>
      </c>
      <c r="B409" s="285">
        <v>917</v>
      </c>
      <c r="C409" s="286">
        <v>1</v>
      </c>
      <c r="D409" s="286">
        <v>4</v>
      </c>
      <c r="E409" s="269" t="s">
        <v>486</v>
      </c>
      <c r="F409" s="270" t="s">
        <v>331</v>
      </c>
      <c r="G409" s="272">
        <v>2.4</v>
      </c>
    </row>
    <row r="410" spans="1:7" ht="46.8">
      <c r="A410" s="284" t="s">
        <v>567</v>
      </c>
      <c r="B410" s="285">
        <v>917</v>
      </c>
      <c r="C410" s="286">
        <v>1</v>
      </c>
      <c r="D410" s="286">
        <v>4</v>
      </c>
      <c r="E410" s="269" t="s">
        <v>568</v>
      </c>
      <c r="F410" s="270" t="s">
        <v>323</v>
      </c>
      <c r="G410" s="272">
        <v>41509.599999999999</v>
      </c>
    </row>
    <row r="411" spans="1:7" ht="31.2">
      <c r="A411" s="284" t="s">
        <v>569</v>
      </c>
      <c r="B411" s="285">
        <v>917</v>
      </c>
      <c r="C411" s="286">
        <v>1</v>
      </c>
      <c r="D411" s="286">
        <v>4</v>
      </c>
      <c r="E411" s="269" t="s">
        <v>570</v>
      </c>
      <c r="F411" s="270" t="s">
        <v>323</v>
      </c>
      <c r="G411" s="272">
        <v>41509.599999999999</v>
      </c>
    </row>
    <row r="412" spans="1:7" ht="31.2">
      <c r="A412" s="284" t="s">
        <v>593</v>
      </c>
      <c r="B412" s="285">
        <v>917</v>
      </c>
      <c r="C412" s="286">
        <v>1</v>
      </c>
      <c r="D412" s="286">
        <v>4</v>
      </c>
      <c r="E412" s="269" t="s">
        <v>594</v>
      </c>
      <c r="F412" s="270" t="s">
        <v>323</v>
      </c>
      <c r="G412" s="272">
        <v>37553.199999999997</v>
      </c>
    </row>
    <row r="413" spans="1:7" ht="31.2">
      <c r="A413" s="284" t="s">
        <v>391</v>
      </c>
      <c r="B413" s="285">
        <v>917</v>
      </c>
      <c r="C413" s="286">
        <v>1</v>
      </c>
      <c r="D413" s="286">
        <v>4</v>
      </c>
      <c r="E413" s="269" t="s">
        <v>595</v>
      </c>
      <c r="F413" s="270" t="s">
        <v>323</v>
      </c>
      <c r="G413" s="272">
        <v>29653.200000000001</v>
      </c>
    </row>
    <row r="414" spans="1:7" ht="62.4">
      <c r="A414" s="284" t="s">
        <v>344</v>
      </c>
      <c r="B414" s="285">
        <v>917</v>
      </c>
      <c r="C414" s="286">
        <v>1</v>
      </c>
      <c r="D414" s="286">
        <v>4</v>
      </c>
      <c r="E414" s="269" t="s">
        <v>595</v>
      </c>
      <c r="F414" s="270" t="s">
        <v>345</v>
      </c>
      <c r="G414" s="272">
        <v>27070.2</v>
      </c>
    </row>
    <row r="415" spans="1:7" ht="31.2">
      <c r="A415" s="284" t="s">
        <v>330</v>
      </c>
      <c r="B415" s="285">
        <v>917</v>
      </c>
      <c r="C415" s="286">
        <v>1</v>
      </c>
      <c r="D415" s="286">
        <v>4</v>
      </c>
      <c r="E415" s="269" t="s">
        <v>595</v>
      </c>
      <c r="F415" s="270" t="s">
        <v>331</v>
      </c>
      <c r="G415" s="272">
        <v>2575.1999999999998</v>
      </c>
    </row>
    <row r="416" spans="1:7">
      <c r="A416" s="284" t="s">
        <v>340</v>
      </c>
      <c r="B416" s="285">
        <v>917</v>
      </c>
      <c r="C416" s="286">
        <v>1</v>
      </c>
      <c r="D416" s="286">
        <v>4</v>
      </c>
      <c r="E416" s="269" t="s">
        <v>595</v>
      </c>
      <c r="F416" s="270" t="s">
        <v>341</v>
      </c>
      <c r="G416" s="272">
        <v>7.8</v>
      </c>
    </row>
    <row r="417" spans="1:7" ht="141" customHeight="1">
      <c r="A417" s="284" t="s">
        <v>384</v>
      </c>
      <c r="B417" s="285">
        <v>917</v>
      </c>
      <c r="C417" s="286">
        <v>1</v>
      </c>
      <c r="D417" s="286">
        <v>4</v>
      </c>
      <c r="E417" s="269" t="s">
        <v>596</v>
      </c>
      <c r="F417" s="270" t="s">
        <v>323</v>
      </c>
      <c r="G417" s="272">
        <v>7900</v>
      </c>
    </row>
    <row r="418" spans="1:7" ht="62.4">
      <c r="A418" s="284" t="s">
        <v>344</v>
      </c>
      <c r="B418" s="285">
        <v>917</v>
      </c>
      <c r="C418" s="286">
        <v>1</v>
      </c>
      <c r="D418" s="286">
        <v>4</v>
      </c>
      <c r="E418" s="269" t="s">
        <v>596</v>
      </c>
      <c r="F418" s="270" t="s">
        <v>345</v>
      </c>
      <c r="G418" s="272">
        <v>7900</v>
      </c>
    </row>
    <row r="419" spans="1:7" ht="31.2">
      <c r="A419" s="284" t="s">
        <v>601</v>
      </c>
      <c r="B419" s="285">
        <v>917</v>
      </c>
      <c r="C419" s="286">
        <v>1</v>
      </c>
      <c r="D419" s="286">
        <v>4</v>
      </c>
      <c r="E419" s="269" t="s">
        <v>602</v>
      </c>
      <c r="F419" s="270" t="s">
        <v>323</v>
      </c>
      <c r="G419" s="272">
        <v>3956.4</v>
      </c>
    </row>
    <row r="420" spans="1:7" ht="62.4">
      <c r="A420" s="284" t="s">
        <v>605</v>
      </c>
      <c r="B420" s="285">
        <v>917</v>
      </c>
      <c r="C420" s="286">
        <v>1</v>
      </c>
      <c r="D420" s="286">
        <v>4</v>
      </c>
      <c r="E420" s="269" t="s">
        <v>606</v>
      </c>
      <c r="F420" s="270" t="s">
        <v>323</v>
      </c>
      <c r="G420" s="272">
        <v>1306.5999999999999</v>
      </c>
    </row>
    <row r="421" spans="1:7" ht="62.4">
      <c r="A421" s="284" t="s">
        <v>344</v>
      </c>
      <c r="B421" s="285">
        <v>917</v>
      </c>
      <c r="C421" s="286">
        <v>1</v>
      </c>
      <c r="D421" s="286">
        <v>4</v>
      </c>
      <c r="E421" s="269" t="s">
        <v>606</v>
      </c>
      <c r="F421" s="270" t="s">
        <v>345</v>
      </c>
      <c r="G421" s="272">
        <v>1194.8</v>
      </c>
    </row>
    <row r="422" spans="1:7" ht="31.2">
      <c r="A422" s="284" t="s">
        <v>330</v>
      </c>
      <c r="B422" s="285">
        <v>917</v>
      </c>
      <c r="C422" s="286">
        <v>1</v>
      </c>
      <c r="D422" s="286">
        <v>4</v>
      </c>
      <c r="E422" s="269" t="s">
        <v>606</v>
      </c>
      <c r="F422" s="270" t="s">
        <v>331</v>
      </c>
      <c r="G422" s="272">
        <v>111.8</v>
      </c>
    </row>
    <row r="423" spans="1:7" ht="62.4">
      <c r="A423" s="284" t="s">
        <v>607</v>
      </c>
      <c r="B423" s="285">
        <v>917</v>
      </c>
      <c r="C423" s="286">
        <v>1</v>
      </c>
      <c r="D423" s="286">
        <v>4</v>
      </c>
      <c r="E423" s="269" t="s">
        <v>608</v>
      </c>
      <c r="F423" s="270" t="s">
        <v>323</v>
      </c>
      <c r="G423" s="272">
        <v>1315.1</v>
      </c>
    </row>
    <row r="424" spans="1:7" ht="62.4">
      <c r="A424" s="284" t="s">
        <v>344</v>
      </c>
      <c r="B424" s="285">
        <v>917</v>
      </c>
      <c r="C424" s="286">
        <v>1</v>
      </c>
      <c r="D424" s="286">
        <v>4</v>
      </c>
      <c r="E424" s="269" t="s">
        <v>608</v>
      </c>
      <c r="F424" s="270" t="s">
        <v>345</v>
      </c>
      <c r="G424" s="272">
        <v>1101.9000000000001</v>
      </c>
    </row>
    <row r="425" spans="1:7" ht="31.2">
      <c r="A425" s="284" t="s">
        <v>330</v>
      </c>
      <c r="B425" s="285">
        <v>917</v>
      </c>
      <c r="C425" s="286">
        <v>1</v>
      </c>
      <c r="D425" s="286">
        <v>4</v>
      </c>
      <c r="E425" s="269" t="s">
        <v>608</v>
      </c>
      <c r="F425" s="270" t="s">
        <v>331</v>
      </c>
      <c r="G425" s="272">
        <v>213.2</v>
      </c>
    </row>
    <row r="426" spans="1:7" ht="31.2">
      <c r="A426" s="284" t="s">
        <v>609</v>
      </c>
      <c r="B426" s="285">
        <v>917</v>
      </c>
      <c r="C426" s="286">
        <v>1</v>
      </c>
      <c r="D426" s="286">
        <v>4</v>
      </c>
      <c r="E426" s="269" t="s">
        <v>610</v>
      </c>
      <c r="F426" s="270" t="s">
        <v>323</v>
      </c>
      <c r="G426" s="272">
        <v>648.5</v>
      </c>
    </row>
    <row r="427" spans="1:7" ht="62.4">
      <c r="A427" s="284" t="s">
        <v>344</v>
      </c>
      <c r="B427" s="285">
        <v>917</v>
      </c>
      <c r="C427" s="286">
        <v>1</v>
      </c>
      <c r="D427" s="286">
        <v>4</v>
      </c>
      <c r="E427" s="269" t="s">
        <v>610</v>
      </c>
      <c r="F427" s="270" t="s">
        <v>345</v>
      </c>
      <c r="G427" s="272">
        <v>599.70000000000005</v>
      </c>
    </row>
    <row r="428" spans="1:7" ht="31.2">
      <c r="A428" s="284" t="s">
        <v>330</v>
      </c>
      <c r="B428" s="285">
        <v>917</v>
      </c>
      <c r="C428" s="286">
        <v>1</v>
      </c>
      <c r="D428" s="286">
        <v>4</v>
      </c>
      <c r="E428" s="269" t="s">
        <v>610</v>
      </c>
      <c r="F428" s="270" t="s">
        <v>331</v>
      </c>
      <c r="G428" s="272">
        <v>48.8</v>
      </c>
    </row>
    <row r="429" spans="1:7" ht="46.8">
      <c r="A429" s="284" t="s">
        <v>611</v>
      </c>
      <c r="B429" s="285">
        <v>917</v>
      </c>
      <c r="C429" s="286">
        <v>1</v>
      </c>
      <c r="D429" s="286">
        <v>4</v>
      </c>
      <c r="E429" s="269" t="s">
        <v>612</v>
      </c>
      <c r="F429" s="270" t="s">
        <v>323</v>
      </c>
      <c r="G429" s="272">
        <v>648.5</v>
      </c>
    </row>
    <row r="430" spans="1:7" ht="62.4">
      <c r="A430" s="284" t="s">
        <v>344</v>
      </c>
      <c r="B430" s="285">
        <v>917</v>
      </c>
      <c r="C430" s="286">
        <v>1</v>
      </c>
      <c r="D430" s="286">
        <v>4</v>
      </c>
      <c r="E430" s="269" t="s">
        <v>612</v>
      </c>
      <c r="F430" s="270" t="s">
        <v>345</v>
      </c>
      <c r="G430" s="272">
        <v>593.9</v>
      </c>
    </row>
    <row r="431" spans="1:7" ht="31.2">
      <c r="A431" s="284" t="s">
        <v>330</v>
      </c>
      <c r="B431" s="285">
        <v>917</v>
      </c>
      <c r="C431" s="286">
        <v>1</v>
      </c>
      <c r="D431" s="286">
        <v>4</v>
      </c>
      <c r="E431" s="269" t="s">
        <v>612</v>
      </c>
      <c r="F431" s="270" t="s">
        <v>331</v>
      </c>
      <c r="G431" s="272">
        <v>54.6</v>
      </c>
    </row>
    <row r="432" spans="1:7" ht="93.6">
      <c r="A432" s="284" t="s">
        <v>613</v>
      </c>
      <c r="B432" s="285">
        <v>917</v>
      </c>
      <c r="C432" s="286">
        <v>1</v>
      </c>
      <c r="D432" s="286">
        <v>4</v>
      </c>
      <c r="E432" s="269" t="s">
        <v>614</v>
      </c>
      <c r="F432" s="270" t="s">
        <v>323</v>
      </c>
      <c r="G432" s="272">
        <v>0.7</v>
      </c>
    </row>
    <row r="433" spans="1:7" ht="31.2">
      <c r="A433" s="284" t="s">
        <v>330</v>
      </c>
      <c r="B433" s="285">
        <v>917</v>
      </c>
      <c r="C433" s="286">
        <v>1</v>
      </c>
      <c r="D433" s="286">
        <v>4</v>
      </c>
      <c r="E433" s="269" t="s">
        <v>614</v>
      </c>
      <c r="F433" s="270" t="s">
        <v>331</v>
      </c>
      <c r="G433" s="272">
        <v>0.7</v>
      </c>
    </row>
    <row r="434" spans="1:7" ht="31.2">
      <c r="A434" s="284" t="s">
        <v>615</v>
      </c>
      <c r="B434" s="285">
        <v>917</v>
      </c>
      <c r="C434" s="286">
        <v>1</v>
      </c>
      <c r="D434" s="286">
        <v>4</v>
      </c>
      <c r="E434" s="269" t="s">
        <v>616</v>
      </c>
      <c r="F434" s="270" t="s">
        <v>323</v>
      </c>
      <c r="G434" s="272">
        <v>37</v>
      </c>
    </row>
    <row r="435" spans="1:7" ht="62.4">
      <c r="A435" s="284" t="s">
        <v>344</v>
      </c>
      <c r="B435" s="285">
        <v>917</v>
      </c>
      <c r="C435" s="286">
        <v>1</v>
      </c>
      <c r="D435" s="286">
        <v>4</v>
      </c>
      <c r="E435" s="269" t="s">
        <v>616</v>
      </c>
      <c r="F435" s="270" t="s">
        <v>345</v>
      </c>
      <c r="G435" s="272">
        <v>34.5</v>
      </c>
    </row>
    <row r="436" spans="1:7" ht="31.2">
      <c r="A436" s="284" t="s">
        <v>330</v>
      </c>
      <c r="B436" s="285">
        <v>917</v>
      </c>
      <c r="C436" s="286">
        <v>1</v>
      </c>
      <c r="D436" s="286">
        <v>4</v>
      </c>
      <c r="E436" s="269" t="s">
        <v>616</v>
      </c>
      <c r="F436" s="270" t="s">
        <v>331</v>
      </c>
      <c r="G436" s="272">
        <v>2.5</v>
      </c>
    </row>
    <row r="437" spans="1:7">
      <c r="A437" s="284" t="s">
        <v>177</v>
      </c>
      <c r="B437" s="285">
        <v>917</v>
      </c>
      <c r="C437" s="286">
        <v>1</v>
      </c>
      <c r="D437" s="286">
        <v>5</v>
      </c>
      <c r="E437" s="269" t="s">
        <v>323</v>
      </c>
      <c r="F437" s="270" t="s">
        <v>323</v>
      </c>
      <c r="G437" s="272">
        <v>6.6</v>
      </c>
    </row>
    <row r="438" spans="1:7" ht="46.8">
      <c r="A438" s="284" t="s">
        <v>567</v>
      </c>
      <c r="B438" s="285">
        <v>917</v>
      </c>
      <c r="C438" s="286">
        <v>1</v>
      </c>
      <c r="D438" s="286">
        <v>5</v>
      </c>
      <c r="E438" s="269" t="s">
        <v>568</v>
      </c>
      <c r="F438" s="270" t="s">
        <v>323</v>
      </c>
      <c r="G438" s="272">
        <v>6.6</v>
      </c>
    </row>
    <row r="439" spans="1:7" ht="31.2">
      <c r="A439" s="284" t="s">
        <v>569</v>
      </c>
      <c r="B439" s="285">
        <v>917</v>
      </c>
      <c r="C439" s="286">
        <v>1</v>
      </c>
      <c r="D439" s="286">
        <v>5</v>
      </c>
      <c r="E439" s="269" t="s">
        <v>570</v>
      </c>
      <c r="F439" s="270" t="s">
        <v>323</v>
      </c>
      <c r="G439" s="272">
        <v>6.6</v>
      </c>
    </row>
    <row r="440" spans="1:7" ht="31.2">
      <c r="A440" s="284" t="s">
        <v>601</v>
      </c>
      <c r="B440" s="285">
        <v>917</v>
      </c>
      <c r="C440" s="286">
        <v>1</v>
      </c>
      <c r="D440" s="286">
        <v>5</v>
      </c>
      <c r="E440" s="269" t="s">
        <v>602</v>
      </c>
      <c r="F440" s="270" t="s">
        <v>323</v>
      </c>
      <c r="G440" s="272">
        <v>6.6</v>
      </c>
    </row>
    <row r="441" spans="1:7" ht="46.8">
      <c r="A441" s="284" t="s">
        <v>603</v>
      </c>
      <c r="B441" s="285">
        <v>917</v>
      </c>
      <c r="C441" s="286">
        <v>1</v>
      </c>
      <c r="D441" s="286">
        <v>5</v>
      </c>
      <c r="E441" s="269" t="s">
        <v>604</v>
      </c>
      <c r="F441" s="270" t="s">
        <v>323</v>
      </c>
      <c r="G441" s="272">
        <v>6.6</v>
      </c>
    </row>
    <row r="442" spans="1:7" ht="31.2">
      <c r="A442" s="284" t="s">
        <v>330</v>
      </c>
      <c r="B442" s="285">
        <v>917</v>
      </c>
      <c r="C442" s="286">
        <v>1</v>
      </c>
      <c r="D442" s="286">
        <v>5</v>
      </c>
      <c r="E442" s="269" t="s">
        <v>604</v>
      </c>
      <c r="F442" s="270" t="s">
        <v>331</v>
      </c>
      <c r="G442" s="272">
        <v>6.6</v>
      </c>
    </row>
    <row r="443" spans="1:7">
      <c r="A443" s="284" t="s">
        <v>185</v>
      </c>
      <c r="B443" s="285">
        <v>917</v>
      </c>
      <c r="C443" s="286">
        <v>1</v>
      </c>
      <c r="D443" s="286">
        <v>7</v>
      </c>
      <c r="E443" s="269" t="s">
        <v>323</v>
      </c>
      <c r="F443" s="270" t="s">
        <v>323</v>
      </c>
      <c r="G443" s="272">
        <v>3200</v>
      </c>
    </row>
    <row r="444" spans="1:7">
      <c r="A444" s="284" t="s">
        <v>749</v>
      </c>
      <c r="B444" s="285">
        <v>917</v>
      </c>
      <c r="C444" s="286">
        <v>1</v>
      </c>
      <c r="D444" s="286">
        <v>7</v>
      </c>
      <c r="E444" s="269" t="s">
        <v>750</v>
      </c>
      <c r="F444" s="270" t="s">
        <v>323</v>
      </c>
      <c r="G444" s="272">
        <v>3200</v>
      </c>
    </row>
    <row r="445" spans="1:7">
      <c r="A445" s="284" t="s">
        <v>772</v>
      </c>
      <c r="B445" s="285">
        <v>917</v>
      </c>
      <c r="C445" s="286">
        <v>1</v>
      </c>
      <c r="D445" s="286">
        <v>7</v>
      </c>
      <c r="E445" s="269" t="s">
        <v>773</v>
      </c>
      <c r="F445" s="270" t="s">
        <v>323</v>
      </c>
      <c r="G445" s="272">
        <v>3200</v>
      </c>
    </row>
    <row r="446" spans="1:7" ht="31.2">
      <c r="A446" s="284" t="s">
        <v>774</v>
      </c>
      <c r="B446" s="285">
        <v>917</v>
      </c>
      <c r="C446" s="286">
        <v>1</v>
      </c>
      <c r="D446" s="286">
        <v>7</v>
      </c>
      <c r="E446" s="269" t="s">
        <v>775</v>
      </c>
      <c r="F446" s="270" t="s">
        <v>323</v>
      </c>
      <c r="G446" s="272">
        <v>3200</v>
      </c>
    </row>
    <row r="447" spans="1:7" ht="31.2">
      <c r="A447" s="284" t="s">
        <v>774</v>
      </c>
      <c r="B447" s="285">
        <v>917</v>
      </c>
      <c r="C447" s="286">
        <v>1</v>
      </c>
      <c r="D447" s="286">
        <v>7</v>
      </c>
      <c r="E447" s="269" t="s">
        <v>775</v>
      </c>
      <c r="F447" s="270" t="s">
        <v>323</v>
      </c>
      <c r="G447" s="272">
        <v>3200</v>
      </c>
    </row>
    <row r="448" spans="1:7">
      <c r="A448" s="284" t="s">
        <v>340</v>
      </c>
      <c r="B448" s="285">
        <v>917</v>
      </c>
      <c r="C448" s="286">
        <v>1</v>
      </c>
      <c r="D448" s="286">
        <v>7</v>
      </c>
      <c r="E448" s="269" t="s">
        <v>775</v>
      </c>
      <c r="F448" s="270" t="s">
        <v>341</v>
      </c>
      <c r="G448" s="272">
        <v>3200</v>
      </c>
    </row>
    <row r="449" spans="1:7">
      <c r="A449" s="284" t="s">
        <v>186</v>
      </c>
      <c r="B449" s="285">
        <v>917</v>
      </c>
      <c r="C449" s="286">
        <v>1</v>
      </c>
      <c r="D449" s="286">
        <v>11</v>
      </c>
      <c r="E449" s="269" t="s">
        <v>323</v>
      </c>
      <c r="F449" s="270" t="s">
        <v>323</v>
      </c>
      <c r="G449" s="272">
        <v>300</v>
      </c>
    </row>
    <row r="450" spans="1:7">
      <c r="A450" s="284" t="s">
        <v>749</v>
      </c>
      <c r="B450" s="285">
        <v>917</v>
      </c>
      <c r="C450" s="286">
        <v>1</v>
      </c>
      <c r="D450" s="286">
        <v>11</v>
      </c>
      <c r="E450" s="269" t="s">
        <v>750</v>
      </c>
      <c r="F450" s="270" t="s">
        <v>323</v>
      </c>
      <c r="G450" s="272">
        <v>300</v>
      </c>
    </row>
    <row r="451" spans="1:7">
      <c r="A451" s="284" t="s">
        <v>776</v>
      </c>
      <c r="B451" s="285">
        <v>917</v>
      </c>
      <c r="C451" s="286">
        <v>1</v>
      </c>
      <c r="D451" s="286">
        <v>11</v>
      </c>
      <c r="E451" s="269" t="s">
        <v>777</v>
      </c>
      <c r="F451" s="270" t="s">
        <v>323</v>
      </c>
      <c r="G451" s="272">
        <v>300</v>
      </c>
    </row>
    <row r="452" spans="1:7" ht="31.2">
      <c r="A452" s="284" t="s">
        <v>778</v>
      </c>
      <c r="B452" s="285">
        <v>917</v>
      </c>
      <c r="C452" s="286">
        <v>1</v>
      </c>
      <c r="D452" s="286">
        <v>11</v>
      </c>
      <c r="E452" s="269" t="s">
        <v>779</v>
      </c>
      <c r="F452" s="270" t="s">
        <v>323</v>
      </c>
      <c r="G452" s="272">
        <v>300</v>
      </c>
    </row>
    <row r="453" spans="1:7">
      <c r="A453" s="284" t="s">
        <v>340</v>
      </c>
      <c r="B453" s="285">
        <v>917</v>
      </c>
      <c r="C453" s="286">
        <v>1</v>
      </c>
      <c r="D453" s="286">
        <v>11</v>
      </c>
      <c r="E453" s="269" t="s">
        <v>779</v>
      </c>
      <c r="F453" s="270" t="s">
        <v>341</v>
      </c>
      <c r="G453" s="272">
        <v>300</v>
      </c>
    </row>
    <row r="454" spans="1:7">
      <c r="A454" s="284" t="s">
        <v>162</v>
      </c>
      <c r="B454" s="285">
        <v>917</v>
      </c>
      <c r="C454" s="286">
        <v>1</v>
      </c>
      <c r="D454" s="286">
        <v>13</v>
      </c>
      <c r="E454" s="269" t="s">
        <v>323</v>
      </c>
      <c r="F454" s="270" t="s">
        <v>323</v>
      </c>
      <c r="G454" s="272">
        <v>1761.3</v>
      </c>
    </row>
    <row r="455" spans="1:7" ht="46.8">
      <c r="A455" s="284" t="s">
        <v>455</v>
      </c>
      <c r="B455" s="285">
        <v>917</v>
      </c>
      <c r="C455" s="286">
        <v>1</v>
      </c>
      <c r="D455" s="286">
        <v>13</v>
      </c>
      <c r="E455" s="269" t="s">
        <v>456</v>
      </c>
      <c r="F455" s="270" t="s">
        <v>323</v>
      </c>
      <c r="G455" s="272">
        <v>114.6</v>
      </c>
    </row>
    <row r="456" spans="1:7" ht="46.8">
      <c r="A456" s="284" t="s">
        <v>457</v>
      </c>
      <c r="B456" s="285">
        <v>917</v>
      </c>
      <c r="C456" s="286">
        <v>1</v>
      </c>
      <c r="D456" s="286">
        <v>13</v>
      </c>
      <c r="E456" s="269" t="s">
        <v>458</v>
      </c>
      <c r="F456" s="270" t="s">
        <v>323</v>
      </c>
      <c r="G456" s="272">
        <v>114.6</v>
      </c>
    </row>
    <row r="457" spans="1:7" ht="47.25" customHeight="1">
      <c r="A457" s="284" t="s">
        <v>465</v>
      </c>
      <c r="B457" s="285">
        <v>917</v>
      </c>
      <c r="C457" s="286">
        <v>1</v>
      </c>
      <c r="D457" s="286">
        <v>13</v>
      </c>
      <c r="E457" s="269" t="s">
        <v>466</v>
      </c>
      <c r="F457" s="270" t="s">
        <v>323</v>
      </c>
      <c r="G457" s="272">
        <v>114.6</v>
      </c>
    </row>
    <row r="458" spans="1:7" ht="31.2">
      <c r="A458" s="284" t="s">
        <v>467</v>
      </c>
      <c r="B458" s="285">
        <v>917</v>
      </c>
      <c r="C458" s="286">
        <v>1</v>
      </c>
      <c r="D458" s="286">
        <v>13</v>
      </c>
      <c r="E458" s="269" t="s">
        <v>468</v>
      </c>
      <c r="F458" s="270" t="s">
        <v>323</v>
      </c>
      <c r="G458" s="272">
        <v>114.6</v>
      </c>
    </row>
    <row r="459" spans="1:7" ht="31.2">
      <c r="A459" s="284" t="s">
        <v>330</v>
      </c>
      <c r="B459" s="285">
        <v>917</v>
      </c>
      <c r="C459" s="286">
        <v>1</v>
      </c>
      <c r="D459" s="286">
        <v>13</v>
      </c>
      <c r="E459" s="269" t="s">
        <v>468</v>
      </c>
      <c r="F459" s="270" t="s">
        <v>331</v>
      </c>
      <c r="G459" s="272">
        <v>4.2</v>
      </c>
    </row>
    <row r="460" spans="1:7">
      <c r="A460" s="284" t="s">
        <v>340</v>
      </c>
      <c r="B460" s="285">
        <v>917</v>
      </c>
      <c r="C460" s="286">
        <v>1</v>
      </c>
      <c r="D460" s="286">
        <v>13</v>
      </c>
      <c r="E460" s="269" t="s">
        <v>468</v>
      </c>
      <c r="F460" s="270" t="s">
        <v>341</v>
      </c>
      <c r="G460" s="272">
        <v>110.4</v>
      </c>
    </row>
    <row r="461" spans="1:7" ht="46.8">
      <c r="A461" s="284" t="s">
        <v>567</v>
      </c>
      <c r="B461" s="285">
        <v>917</v>
      </c>
      <c r="C461" s="286">
        <v>1</v>
      </c>
      <c r="D461" s="286">
        <v>13</v>
      </c>
      <c r="E461" s="269" t="s">
        <v>568</v>
      </c>
      <c r="F461" s="270" t="s">
        <v>323</v>
      </c>
      <c r="G461" s="272">
        <v>1543.2</v>
      </c>
    </row>
    <row r="462" spans="1:7" ht="31.2">
      <c r="A462" s="284" t="s">
        <v>569</v>
      </c>
      <c r="B462" s="285">
        <v>917</v>
      </c>
      <c r="C462" s="286">
        <v>1</v>
      </c>
      <c r="D462" s="286">
        <v>13</v>
      </c>
      <c r="E462" s="269" t="s">
        <v>570</v>
      </c>
      <c r="F462" s="270" t="s">
        <v>323</v>
      </c>
      <c r="G462" s="272">
        <v>1533.2</v>
      </c>
    </row>
    <row r="463" spans="1:7" ht="46.8">
      <c r="A463" s="284" t="s">
        <v>583</v>
      </c>
      <c r="B463" s="285">
        <v>917</v>
      </c>
      <c r="C463" s="286">
        <v>1</v>
      </c>
      <c r="D463" s="286">
        <v>13</v>
      </c>
      <c r="E463" s="269" t="s">
        <v>584</v>
      </c>
      <c r="F463" s="270" t="s">
        <v>323</v>
      </c>
      <c r="G463" s="272">
        <v>1347.8</v>
      </c>
    </row>
    <row r="464" spans="1:7" ht="62.4">
      <c r="A464" s="284" t="s">
        <v>585</v>
      </c>
      <c r="B464" s="285">
        <v>917</v>
      </c>
      <c r="C464" s="286">
        <v>1</v>
      </c>
      <c r="D464" s="286">
        <v>13</v>
      </c>
      <c r="E464" s="269" t="s">
        <v>586</v>
      </c>
      <c r="F464" s="270" t="s">
        <v>323</v>
      </c>
      <c r="G464" s="272">
        <v>1344.8</v>
      </c>
    </row>
    <row r="465" spans="1:7">
      <c r="A465" s="284" t="s">
        <v>338</v>
      </c>
      <c r="B465" s="285">
        <v>917</v>
      </c>
      <c r="C465" s="286">
        <v>1</v>
      </c>
      <c r="D465" s="286">
        <v>13</v>
      </c>
      <c r="E465" s="269" t="s">
        <v>586</v>
      </c>
      <c r="F465" s="270" t="s">
        <v>339</v>
      </c>
      <c r="G465" s="272">
        <v>1344.8</v>
      </c>
    </row>
    <row r="466" spans="1:7" ht="31.2">
      <c r="A466" s="284" t="s">
        <v>587</v>
      </c>
      <c r="B466" s="285">
        <v>917</v>
      </c>
      <c r="C466" s="286">
        <v>1</v>
      </c>
      <c r="D466" s="286">
        <v>13</v>
      </c>
      <c r="E466" s="269" t="s">
        <v>588</v>
      </c>
      <c r="F466" s="270" t="s">
        <v>323</v>
      </c>
      <c r="G466" s="272">
        <v>3</v>
      </c>
    </row>
    <row r="467" spans="1:7">
      <c r="A467" s="284" t="s">
        <v>338</v>
      </c>
      <c r="B467" s="285">
        <v>917</v>
      </c>
      <c r="C467" s="286">
        <v>1</v>
      </c>
      <c r="D467" s="286">
        <v>13</v>
      </c>
      <c r="E467" s="269" t="s">
        <v>588</v>
      </c>
      <c r="F467" s="270" t="s">
        <v>339</v>
      </c>
      <c r="G467" s="272">
        <v>3</v>
      </c>
    </row>
    <row r="468" spans="1:7">
      <c r="A468" s="284" t="s">
        <v>589</v>
      </c>
      <c r="B468" s="285">
        <v>917</v>
      </c>
      <c r="C468" s="286">
        <v>1</v>
      </c>
      <c r="D468" s="286">
        <v>13</v>
      </c>
      <c r="E468" s="269" t="s">
        <v>590</v>
      </c>
      <c r="F468" s="270" t="s">
        <v>323</v>
      </c>
      <c r="G468" s="272">
        <v>185.4</v>
      </c>
    </row>
    <row r="469" spans="1:7" ht="31.2">
      <c r="A469" s="284" t="s">
        <v>591</v>
      </c>
      <c r="B469" s="285">
        <v>917</v>
      </c>
      <c r="C469" s="286">
        <v>1</v>
      </c>
      <c r="D469" s="286">
        <v>13</v>
      </c>
      <c r="E469" s="269" t="s">
        <v>592</v>
      </c>
      <c r="F469" s="270" t="s">
        <v>323</v>
      </c>
      <c r="G469" s="272">
        <v>185.4</v>
      </c>
    </row>
    <row r="470" spans="1:7">
      <c r="A470" s="284" t="s">
        <v>340</v>
      </c>
      <c r="B470" s="285">
        <v>917</v>
      </c>
      <c r="C470" s="286">
        <v>1</v>
      </c>
      <c r="D470" s="286">
        <v>13</v>
      </c>
      <c r="E470" s="269" t="s">
        <v>592</v>
      </c>
      <c r="F470" s="270" t="s">
        <v>341</v>
      </c>
      <c r="G470" s="272">
        <v>185.4</v>
      </c>
    </row>
    <row r="471" spans="1:7" ht="31.2">
      <c r="A471" s="284" t="s">
        <v>617</v>
      </c>
      <c r="B471" s="285">
        <v>917</v>
      </c>
      <c r="C471" s="286">
        <v>1</v>
      </c>
      <c r="D471" s="286">
        <v>13</v>
      </c>
      <c r="E471" s="269" t="s">
        <v>618</v>
      </c>
      <c r="F471" s="270" t="s">
        <v>323</v>
      </c>
      <c r="G471" s="272">
        <v>10</v>
      </c>
    </row>
    <row r="472" spans="1:7" ht="46.8">
      <c r="A472" s="284" t="s">
        <v>619</v>
      </c>
      <c r="B472" s="285">
        <v>917</v>
      </c>
      <c r="C472" s="286">
        <v>1</v>
      </c>
      <c r="D472" s="286">
        <v>13</v>
      </c>
      <c r="E472" s="269" t="s">
        <v>620</v>
      </c>
      <c r="F472" s="270" t="s">
        <v>323</v>
      </c>
      <c r="G472" s="272">
        <v>10</v>
      </c>
    </row>
    <row r="473" spans="1:7">
      <c r="A473" s="284" t="s">
        <v>621</v>
      </c>
      <c r="B473" s="285">
        <v>917</v>
      </c>
      <c r="C473" s="286">
        <v>1</v>
      </c>
      <c r="D473" s="286">
        <v>13</v>
      </c>
      <c r="E473" s="269" t="s">
        <v>622</v>
      </c>
      <c r="F473" s="270" t="s">
        <v>323</v>
      </c>
      <c r="G473" s="272">
        <v>10</v>
      </c>
    </row>
    <row r="474" spans="1:7">
      <c r="A474" s="284" t="s">
        <v>340</v>
      </c>
      <c r="B474" s="285">
        <v>917</v>
      </c>
      <c r="C474" s="286">
        <v>1</v>
      </c>
      <c r="D474" s="286">
        <v>13</v>
      </c>
      <c r="E474" s="269" t="s">
        <v>622</v>
      </c>
      <c r="F474" s="270" t="s">
        <v>341</v>
      </c>
      <c r="G474" s="272">
        <v>10</v>
      </c>
    </row>
    <row r="475" spans="1:7" ht="46.8">
      <c r="A475" s="284" t="s">
        <v>623</v>
      </c>
      <c r="B475" s="285">
        <v>917</v>
      </c>
      <c r="C475" s="286">
        <v>1</v>
      </c>
      <c r="D475" s="286">
        <v>13</v>
      </c>
      <c r="E475" s="269" t="s">
        <v>624</v>
      </c>
      <c r="F475" s="270" t="s">
        <v>323</v>
      </c>
      <c r="G475" s="272">
        <v>103.5</v>
      </c>
    </row>
    <row r="476" spans="1:7" ht="46.8">
      <c r="A476" s="284" t="s">
        <v>635</v>
      </c>
      <c r="B476" s="285">
        <v>917</v>
      </c>
      <c r="C476" s="286">
        <v>1</v>
      </c>
      <c r="D476" s="286">
        <v>13</v>
      </c>
      <c r="E476" s="269" t="s">
        <v>636</v>
      </c>
      <c r="F476" s="270" t="s">
        <v>323</v>
      </c>
      <c r="G476" s="272">
        <v>33.5</v>
      </c>
    </row>
    <row r="477" spans="1:7" ht="62.4">
      <c r="A477" s="284" t="s">
        <v>637</v>
      </c>
      <c r="B477" s="285">
        <v>917</v>
      </c>
      <c r="C477" s="286">
        <v>1</v>
      </c>
      <c r="D477" s="286">
        <v>13</v>
      </c>
      <c r="E477" s="269" t="s">
        <v>638</v>
      </c>
      <c r="F477" s="270" t="s">
        <v>323</v>
      </c>
      <c r="G477" s="272">
        <v>33.5</v>
      </c>
    </row>
    <row r="478" spans="1:7">
      <c r="A478" s="284" t="s">
        <v>639</v>
      </c>
      <c r="B478" s="285">
        <v>917</v>
      </c>
      <c r="C478" s="286">
        <v>1</v>
      </c>
      <c r="D478" s="286">
        <v>13</v>
      </c>
      <c r="E478" s="269" t="s">
        <v>640</v>
      </c>
      <c r="F478" s="270" t="s">
        <v>323</v>
      </c>
      <c r="G478" s="272">
        <v>30.5</v>
      </c>
    </row>
    <row r="479" spans="1:7" ht="31.2">
      <c r="A479" s="284" t="s">
        <v>330</v>
      </c>
      <c r="B479" s="285">
        <v>917</v>
      </c>
      <c r="C479" s="286">
        <v>1</v>
      </c>
      <c r="D479" s="286">
        <v>13</v>
      </c>
      <c r="E479" s="269" t="s">
        <v>640</v>
      </c>
      <c r="F479" s="270" t="s">
        <v>331</v>
      </c>
      <c r="G479" s="272">
        <v>30.5</v>
      </c>
    </row>
    <row r="480" spans="1:7">
      <c r="A480" s="284" t="s">
        <v>641</v>
      </c>
      <c r="B480" s="285">
        <v>917</v>
      </c>
      <c r="C480" s="286">
        <v>1</v>
      </c>
      <c r="D480" s="286">
        <v>13</v>
      </c>
      <c r="E480" s="269" t="s">
        <v>642</v>
      </c>
      <c r="F480" s="270" t="s">
        <v>323</v>
      </c>
      <c r="G480" s="272">
        <v>3</v>
      </c>
    </row>
    <row r="481" spans="1:7" ht="31.2">
      <c r="A481" s="284" t="s">
        <v>330</v>
      </c>
      <c r="B481" s="285">
        <v>917</v>
      </c>
      <c r="C481" s="286">
        <v>1</v>
      </c>
      <c r="D481" s="286">
        <v>13</v>
      </c>
      <c r="E481" s="269" t="s">
        <v>642</v>
      </c>
      <c r="F481" s="270" t="s">
        <v>331</v>
      </c>
      <c r="G481" s="272">
        <v>3</v>
      </c>
    </row>
    <row r="482" spans="1:7" ht="31.2">
      <c r="A482" s="284" t="s">
        <v>643</v>
      </c>
      <c r="B482" s="285">
        <v>917</v>
      </c>
      <c r="C482" s="286">
        <v>1</v>
      </c>
      <c r="D482" s="286">
        <v>13</v>
      </c>
      <c r="E482" s="269" t="s">
        <v>644</v>
      </c>
      <c r="F482" s="270" t="s">
        <v>323</v>
      </c>
      <c r="G482" s="272">
        <v>70</v>
      </c>
    </row>
    <row r="483" spans="1:7" ht="46.8">
      <c r="A483" s="284" t="s">
        <v>645</v>
      </c>
      <c r="B483" s="285">
        <v>917</v>
      </c>
      <c r="C483" s="286">
        <v>1</v>
      </c>
      <c r="D483" s="286">
        <v>13</v>
      </c>
      <c r="E483" s="269" t="s">
        <v>646</v>
      </c>
      <c r="F483" s="270" t="s">
        <v>323</v>
      </c>
      <c r="G483" s="272">
        <v>70</v>
      </c>
    </row>
    <row r="484" spans="1:7" ht="31.2">
      <c r="A484" s="284" t="s">
        <v>647</v>
      </c>
      <c r="B484" s="285">
        <v>917</v>
      </c>
      <c r="C484" s="286">
        <v>1</v>
      </c>
      <c r="D484" s="286">
        <v>13</v>
      </c>
      <c r="E484" s="269" t="s">
        <v>648</v>
      </c>
      <c r="F484" s="270" t="s">
        <v>323</v>
      </c>
      <c r="G484" s="272">
        <v>25</v>
      </c>
    </row>
    <row r="485" spans="1:7" ht="31.2">
      <c r="A485" s="284" t="s">
        <v>330</v>
      </c>
      <c r="B485" s="285">
        <v>917</v>
      </c>
      <c r="C485" s="286">
        <v>1</v>
      </c>
      <c r="D485" s="286">
        <v>13</v>
      </c>
      <c r="E485" s="269" t="s">
        <v>648</v>
      </c>
      <c r="F485" s="270" t="s">
        <v>331</v>
      </c>
      <c r="G485" s="272">
        <v>25</v>
      </c>
    </row>
    <row r="486" spans="1:7" ht="31.2">
      <c r="A486" s="284" t="s">
        <v>649</v>
      </c>
      <c r="B486" s="285">
        <v>917</v>
      </c>
      <c r="C486" s="286">
        <v>1</v>
      </c>
      <c r="D486" s="286">
        <v>13</v>
      </c>
      <c r="E486" s="269" t="s">
        <v>650</v>
      </c>
      <c r="F486" s="270" t="s">
        <v>323</v>
      </c>
      <c r="G486" s="272">
        <v>15</v>
      </c>
    </row>
    <row r="487" spans="1:7" ht="31.2">
      <c r="A487" s="284" t="s">
        <v>330</v>
      </c>
      <c r="B487" s="285">
        <v>917</v>
      </c>
      <c r="C487" s="286">
        <v>1</v>
      </c>
      <c r="D487" s="286">
        <v>13</v>
      </c>
      <c r="E487" s="269" t="s">
        <v>650</v>
      </c>
      <c r="F487" s="270" t="s">
        <v>331</v>
      </c>
      <c r="G487" s="272">
        <v>15</v>
      </c>
    </row>
    <row r="488" spans="1:7" ht="63" customHeight="1">
      <c r="A488" s="284" t="s">
        <v>651</v>
      </c>
      <c r="B488" s="285">
        <v>917</v>
      </c>
      <c r="C488" s="286">
        <v>1</v>
      </c>
      <c r="D488" s="286">
        <v>13</v>
      </c>
      <c r="E488" s="269" t="s">
        <v>652</v>
      </c>
      <c r="F488" s="270" t="s">
        <v>323</v>
      </c>
      <c r="G488" s="272">
        <v>5</v>
      </c>
    </row>
    <row r="489" spans="1:7" ht="31.2">
      <c r="A489" s="284" t="s">
        <v>330</v>
      </c>
      <c r="B489" s="285">
        <v>917</v>
      </c>
      <c r="C489" s="286">
        <v>1</v>
      </c>
      <c r="D489" s="286">
        <v>13</v>
      </c>
      <c r="E489" s="269" t="s">
        <v>652</v>
      </c>
      <c r="F489" s="270" t="s">
        <v>331</v>
      </c>
      <c r="G489" s="272">
        <v>5</v>
      </c>
    </row>
    <row r="490" spans="1:7" ht="46.8">
      <c r="A490" s="284" t="s">
        <v>653</v>
      </c>
      <c r="B490" s="285">
        <v>917</v>
      </c>
      <c r="C490" s="286">
        <v>1</v>
      </c>
      <c r="D490" s="286">
        <v>13</v>
      </c>
      <c r="E490" s="269" t="s">
        <v>654</v>
      </c>
      <c r="F490" s="270" t="s">
        <v>323</v>
      </c>
      <c r="G490" s="272">
        <v>10</v>
      </c>
    </row>
    <row r="491" spans="1:7" ht="31.2">
      <c r="A491" s="284" t="s">
        <v>330</v>
      </c>
      <c r="B491" s="285">
        <v>917</v>
      </c>
      <c r="C491" s="286">
        <v>1</v>
      </c>
      <c r="D491" s="286">
        <v>13</v>
      </c>
      <c r="E491" s="269" t="s">
        <v>654</v>
      </c>
      <c r="F491" s="270" t="s">
        <v>331</v>
      </c>
      <c r="G491" s="272">
        <v>10</v>
      </c>
    </row>
    <row r="492" spans="1:7" ht="46.8">
      <c r="A492" s="284" t="s">
        <v>655</v>
      </c>
      <c r="B492" s="285">
        <v>917</v>
      </c>
      <c r="C492" s="286">
        <v>1</v>
      </c>
      <c r="D492" s="286">
        <v>13</v>
      </c>
      <c r="E492" s="269" t="s">
        <v>656</v>
      </c>
      <c r="F492" s="270" t="s">
        <v>323</v>
      </c>
      <c r="G492" s="272">
        <v>15</v>
      </c>
    </row>
    <row r="493" spans="1:7" ht="31.2">
      <c r="A493" s="284" t="s">
        <v>330</v>
      </c>
      <c r="B493" s="285">
        <v>917</v>
      </c>
      <c r="C493" s="286">
        <v>1</v>
      </c>
      <c r="D493" s="286">
        <v>13</v>
      </c>
      <c r="E493" s="269" t="s">
        <v>656</v>
      </c>
      <c r="F493" s="270" t="s">
        <v>331</v>
      </c>
      <c r="G493" s="272">
        <v>15</v>
      </c>
    </row>
    <row r="494" spans="1:7">
      <c r="A494" s="284" t="s">
        <v>193</v>
      </c>
      <c r="B494" s="285">
        <v>917</v>
      </c>
      <c r="C494" s="286">
        <v>2</v>
      </c>
      <c r="D494" s="286"/>
      <c r="E494" s="269" t="s">
        <v>323</v>
      </c>
      <c r="F494" s="270" t="s">
        <v>323</v>
      </c>
      <c r="G494" s="272">
        <v>36</v>
      </c>
    </row>
    <row r="495" spans="1:7">
      <c r="A495" s="284" t="s">
        <v>187</v>
      </c>
      <c r="B495" s="285">
        <v>917</v>
      </c>
      <c r="C495" s="286">
        <v>2</v>
      </c>
      <c r="D495" s="286">
        <v>4</v>
      </c>
      <c r="E495" s="269" t="s">
        <v>323</v>
      </c>
      <c r="F495" s="270" t="s">
        <v>323</v>
      </c>
      <c r="G495" s="272">
        <v>36</v>
      </c>
    </row>
    <row r="496" spans="1:7">
      <c r="A496" s="284" t="s">
        <v>749</v>
      </c>
      <c r="B496" s="285">
        <v>917</v>
      </c>
      <c r="C496" s="286">
        <v>2</v>
      </c>
      <c r="D496" s="286">
        <v>4</v>
      </c>
      <c r="E496" s="269" t="s">
        <v>750</v>
      </c>
      <c r="F496" s="270" t="s">
        <v>323</v>
      </c>
      <c r="G496" s="272">
        <v>36</v>
      </c>
    </row>
    <row r="497" spans="1:7" ht="31.2">
      <c r="A497" s="284" t="s">
        <v>780</v>
      </c>
      <c r="B497" s="285">
        <v>917</v>
      </c>
      <c r="C497" s="286">
        <v>2</v>
      </c>
      <c r="D497" s="286">
        <v>4</v>
      </c>
      <c r="E497" s="269" t="s">
        <v>781</v>
      </c>
      <c r="F497" s="270" t="s">
        <v>323</v>
      </c>
      <c r="G497" s="272">
        <v>36</v>
      </c>
    </row>
    <row r="498" spans="1:7" ht="46.5" customHeight="1">
      <c r="A498" s="284" t="s">
        <v>782</v>
      </c>
      <c r="B498" s="285">
        <v>917</v>
      </c>
      <c r="C498" s="286">
        <v>2</v>
      </c>
      <c r="D498" s="286">
        <v>4</v>
      </c>
      <c r="E498" s="269" t="s">
        <v>783</v>
      </c>
      <c r="F498" s="270" t="s">
        <v>323</v>
      </c>
      <c r="G498" s="272">
        <v>36</v>
      </c>
    </row>
    <row r="499" spans="1:7" ht="31.2">
      <c r="A499" s="284" t="s">
        <v>330</v>
      </c>
      <c r="B499" s="285">
        <v>917</v>
      </c>
      <c r="C499" s="286">
        <v>2</v>
      </c>
      <c r="D499" s="286">
        <v>4</v>
      </c>
      <c r="E499" s="269" t="s">
        <v>783</v>
      </c>
      <c r="F499" s="270" t="s">
        <v>331</v>
      </c>
      <c r="G499" s="272">
        <v>36</v>
      </c>
    </row>
    <row r="500" spans="1:7">
      <c r="A500" s="284" t="s">
        <v>195</v>
      </c>
      <c r="B500" s="285">
        <v>917</v>
      </c>
      <c r="C500" s="286">
        <v>4</v>
      </c>
      <c r="D500" s="286"/>
      <c r="E500" s="269" t="s">
        <v>323</v>
      </c>
      <c r="F500" s="270" t="s">
        <v>323</v>
      </c>
      <c r="G500" s="272">
        <v>705</v>
      </c>
    </row>
    <row r="501" spans="1:7">
      <c r="A501" s="284" t="s">
        <v>164</v>
      </c>
      <c r="B501" s="285">
        <v>917</v>
      </c>
      <c r="C501" s="286">
        <v>4</v>
      </c>
      <c r="D501" s="286">
        <v>5</v>
      </c>
      <c r="E501" s="269" t="s">
        <v>323</v>
      </c>
      <c r="F501" s="270" t="s">
        <v>323</v>
      </c>
      <c r="G501" s="272">
        <v>705</v>
      </c>
    </row>
    <row r="502" spans="1:7" ht="46.8">
      <c r="A502" s="284" t="s">
        <v>455</v>
      </c>
      <c r="B502" s="285">
        <v>917</v>
      </c>
      <c r="C502" s="286">
        <v>4</v>
      </c>
      <c r="D502" s="286">
        <v>5</v>
      </c>
      <c r="E502" s="269" t="s">
        <v>456</v>
      </c>
      <c r="F502" s="270" t="s">
        <v>323</v>
      </c>
      <c r="G502" s="272">
        <v>705</v>
      </c>
    </row>
    <row r="503" spans="1:7" ht="46.8">
      <c r="A503" s="284" t="s">
        <v>469</v>
      </c>
      <c r="B503" s="285">
        <v>917</v>
      </c>
      <c r="C503" s="286">
        <v>4</v>
      </c>
      <c r="D503" s="286">
        <v>5</v>
      </c>
      <c r="E503" s="269" t="s">
        <v>470</v>
      </c>
      <c r="F503" s="270" t="s">
        <v>323</v>
      </c>
      <c r="G503" s="272">
        <v>705</v>
      </c>
    </row>
    <row r="504" spans="1:7" ht="31.2">
      <c r="A504" s="284" t="s">
        <v>475</v>
      </c>
      <c r="B504" s="285">
        <v>917</v>
      </c>
      <c r="C504" s="286">
        <v>4</v>
      </c>
      <c r="D504" s="286">
        <v>5</v>
      </c>
      <c r="E504" s="269" t="s">
        <v>476</v>
      </c>
      <c r="F504" s="270" t="s">
        <v>323</v>
      </c>
      <c r="G504" s="272">
        <v>705</v>
      </c>
    </row>
    <row r="505" spans="1:7" ht="62.4">
      <c r="A505" s="284" t="s">
        <v>477</v>
      </c>
      <c r="B505" s="285">
        <v>917</v>
      </c>
      <c r="C505" s="286">
        <v>4</v>
      </c>
      <c r="D505" s="286">
        <v>5</v>
      </c>
      <c r="E505" s="269" t="s">
        <v>478</v>
      </c>
      <c r="F505" s="270" t="s">
        <v>323</v>
      </c>
      <c r="G505" s="272">
        <v>705</v>
      </c>
    </row>
    <row r="506" spans="1:7" ht="31.2">
      <c r="A506" s="284" t="s">
        <v>330</v>
      </c>
      <c r="B506" s="285">
        <v>917</v>
      </c>
      <c r="C506" s="286">
        <v>4</v>
      </c>
      <c r="D506" s="286">
        <v>5</v>
      </c>
      <c r="E506" s="269" t="s">
        <v>478</v>
      </c>
      <c r="F506" s="270" t="s">
        <v>331</v>
      </c>
      <c r="G506" s="272">
        <v>705</v>
      </c>
    </row>
    <row r="507" spans="1:7">
      <c r="A507" s="284" t="s">
        <v>198</v>
      </c>
      <c r="B507" s="285">
        <v>917</v>
      </c>
      <c r="C507" s="286">
        <v>7</v>
      </c>
      <c r="D507" s="286"/>
      <c r="E507" s="269" t="s">
        <v>323</v>
      </c>
      <c r="F507" s="270" t="s">
        <v>323</v>
      </c>
      <c r="G507" s="272">
        <v>604.79999999999995</v>
      </c>
    </row>
    <row r="508" spans="1:7" ht="31.2">
      <c r="A508" s="284" t="s">
        <v>154</v>
      </c>
      <c r="B508" s="285">
        <v>917</v>
      </c>
      <c r="C508" s="286">
        <v>7</v>
      </c>
      <c r="D508" s="286">
        <v>5</v>
      </c>
      <c r="E508" s="269" t="s">
        <v>323</v>
      </c>
      <c r="F508" s="270" t="s">
        <v>323</v>
      </c>
      <c r="G508" s="272">
        <v>155.5</v>
      </c>
    </row>
    <row r="509" spans="1:7" ht="46.8">
      <c r="A509" s="284" t="s">
        <v>567</v>
      </c>
      <c r="B509" s="285">
        <v>917</v>
      </c>
      <c r="C509" s="286">
        <v>7</v>
      </c>
      <c r="D509" s="286">
        <v>5</v>
      </c>
      <c r="E509" s="269" t="s">
        <v>568</v>
      </c>
      <c r="F509" s="270" t="s">
        <v>323</v>
      </c>
      <c r="G509" s="272">
        <v>155.5</v>
      </c>
    </row>
    <row r="510" spans="1:7" ht="31.2">
      <c r="A510" s="284" t="s">
        <v>569</v>
      </c>
      <c r="B510" s="285">
        <v>917</v>
      </c>
      <c r="C510" s="286">
        <v>7</v>
      </c>
      <c r="D510" s="286">
        <v>5</v>
      </c>
      <c r="E510" s="269" t="s">
        <v>570</v>
      </c>
      <c r="F510" s="270" t="s">
        <v>323</v>
      </c>
      <c r="G510" s="272">
        <v>155.5</v>
      </c>
    </row>
    <row r="511" spans="1:7" ht="46.8">
      <c r="A511" s="284" t="s">
        <v>571</v>
      </c>
      <c r="B511" s="285">
        <v>917</v>
      </c>
      <c r="C511" s="286">
        <v>7</v>
      </c>
      <c r="D511" s="286">
        <v>5</v>
      </c>
      <c r="E511" s="269" t="s">
        <v>572</v>
      </c>
      <c r="F511" s="270" t="s">
        <v>323</v>
      </c>
      <c r="G511" s="272">
        <v>155.5</v>
      </c>
    </row>
    <row r="512" spans="1:7" ht="31.2">
      <c r="A512" s="284" t="s">
        <v>573</v>
      </c>
      <c r="B512" s="285">
        <v>917</v>
      </c>
      <c r="C512" s="286">
        <v>7</v>
      </c>
      <c r="D512" s="286">
        <v>5</v>
      </c>
      <c r="E512" s="269" t="s">
        <v>574</v>
      </c>
      <c r="F512" s="270" t="s">
        <v>323</v>
      </c>
      <c r="G512" s="272">
        <v>9.8000000000000007</v>
      </c>
    </row>
    <row r="513" spans="1:7" ht="31.2">
      <c r="A513" s="284" t="s">
        <v>330</v>
      </c>
      <c r="B513" s="285">
        <v>917</v>
      </c>
      <c r="C513" s="286">
        <v>7</v>
      </c>
      <c r="D513" s="286">
        <v>5</v>
      </c>
      <c r="E513" s="269" t="s">
        <v>574</v>
      </c>
      <c r="F513" s="270" t="s">
        <v>331</v>
      </c>
      <c r="G513" s="272">
        <v>9.8000000000000007</v>
      </c>
    </row>
    <row r="514" spans="1:7" ht="31.2">
      <c r="A514" s="284" t="s">
        <v>575</v>
      </c>
      <c r="B514" s="285">
        <v>917</v>
      </c>
      <c r="C514" s="286">
        <v>7</v>
      </c>
      <c r="D514" s="286">
        <v>5</v>
      </c>
      <c r="E514" s="269" t="s">
        <v>576</v>
      </c>
      <c r="F514" s="270" t="s">
        <v>323</v>
      </c>
      <c r="G514" s="272">
        <v>99.2</v>
      </c>
    </row>
    <row r="515" spans="1:7" ht="31.2">
      <c r="A515" s="284" t="s">
        <v>330</v>
      </c>
      <c r="B515" s="285">
        <v>917</v>
      </c>
      <c r="C515" s="286">
        <v>7</v>
      </c>
      <c r="D515" s="286">
        <v>5</v>
      </c>
      <c r="E515" s="269" t="s">
        <v>576</v>
      </c>
      <c r="F515" s="270" t="s">
        <v>331</v>
      </c>
      <c r="G515" s="272">
        <v>99.2</v>
      </c>
    </row>
    <row r="516" spans="1:7" ht="46.8">
      <c r="A516" s="284" t="s">
        <v>577</v>
      </c>
      <c r="B516" s="285">
        <v>917</v>
      </c>
      <c r="C516" s="286">
        <v>7</v>
      </c>
      <c r="D516" s="286">
        <v>5</v>
      </c>
      <c r="E516" s="269" t="s">
        <v>578</v>
      </c>
      <c r="F516" s="270" t="s">
        <v>323</v>
      </c>
      <c r="G516" s="272">
        <v>46.5</v>
      </c>
    </row>
    <row r="517" spans="1:7" ht="31.2">
      <c r="A517" s="284" t="s">
        <v>330</v>
      </c>
      <c r="B517" s="285">
        <v>917</v>
      </c>
      <c r="C517" s="286">
        <v>7</v>
      </c>
      <c r="D517" s="286">
        <v>5</v>
      </c>
      <c r="E517" s="269" t="s">
        <v>578</v>
      </c>
      <c r="F517" s="270" t="s">
        <v>331</v>
      </c>
      <c r="G517" s="272">
        <v>46.5</v>
      </c>
    </row>
    <row r="518" spans="1:7">
      <c r="A518" s="284" t="s">
        <v>159</v>
      </c>
      <c r="B518" s="285">
        <v>917</v>
      </c>
      <c r="C518" s="286">
        <v>7</v>
      </c>
      <c r="D518" s="286">
        <v>7</v>
      </c>
      <c r="E518" s="269" t="s">
        <v>323</v>
      </c>
      <c r="F518" s="270" t="s">
        <v>323</v>
      </c>
      <c r="G518" s="272">
        <v>449.3</v>
      </c>
    </row>
    <row r="519" spans="1:7" ht="46.8">
      <c r="A519" s="284" t="s">
        <v>662</v>
      </c>
      <c r="B519" s="285">
        <v>917</v>
      </c>
      <c r="C519" s="286">
        <v>7</v>
      </c>
      <c r="D519" s="286">
        <v>7</v>
      </c>
      <c r="E519" s="269" t="s">
        <v>663</v>
      </c>
      <c r="F519" s="270" t="s">
        <v>323</v>
      </c>
      <c r="G519" s="272">
        <v>449.3</v>
      </c>
    </row>
    <row r="520" spans="1:7" ht="31.2">
      <c r="A520" s="284" t="s">
        <v>664</v>
      </c>
      <c r="B520" s="285">
        <v>917</v>
      </c>
      <c r="C520" s="286">
        <v>7</v>
      </c>
      <c r="D520" s="286">
        <v>7</v>
      </c>
      <c r="E520" s="269" t="s">
        <v>665</v>
      </c>
      <c r="F520" s="270" t="s">
        <v>323</v>
      </c>
      <c r="G520" s="272">
        <v>365.3</v>
      </c>
    </row>
    <row r="521" spans="1:7" ht="46.8">
      <c r="A521" s="284" t="s">
        <v>666</v>
      </c>
      <c r="B521" s="285">
        <v>917</v>
      </c>
      <c r="C521" s="286">
        <v>7</v>
      </c>
      <c r="D521" s="286">
        <v>7</v>
      </c>
      <c r="E521" s="269" t="s">
        <v>667</v>
      </c>
      <c r="F521" s="270" t="s">
        <v>323</v>
      </c>
      <c r="G521" s="272">
        <v>365.3</v>
      </c>
    </row>
    <row r="522" spans="1:7" ht="46.8">
      <c r="A522" s="284" t="s">
        <v>668</v>
      </c>
      <c r="B522" s="285">
        <v>917</v>
      </c>
      <c r="C522" s="286">
        <v>7</v>
      </c>
      <c r="D522" s="286">
        <v>7</v>
      </c>
      <c r="E522" s="269" t="s">
        <v>669</v>
      </c>
      <c r="F522" s="270" t="s">
        <v>323</v>
      </c>
      <c r="G522" s="272">
        <v>106</v>
      </c>
    </row>
    <row r="523" spans="1:7" ht="31.2">
      <c r="A523" s="284" t="s">
        <v>330</v>
      </c>
      <c r="B523" s="285">
        <v>917</v>
      </c>
      <c r="C523" s="286">
        <v>7</v>
      </c>
      <c r="D523" s="286">
        <v>7</v>
      </c>
      <c r="E523" s="269" t="s">
        <v>669</v>
      </c>
      <c r="F523" s="270" t="s">
        <v>331</v>
      </c>
      <c r="G523" s="272">
        <v>106</v>
      </c>
    </row>
    <row r="524" spans="1:7" ht="32.25" customHeight="1">
      <c r="A524" s="284" t="s">
        <v>670</v>
      </c>
      <c r="B524" s="285">
        <v>917</v>
      </c>
      <c r="C524" s="286">
        <v>7</v>
      </c>
      <c r="D524" s="286">
        <v>7</v>
      </c>
      <c r="E524" s="269" t="s">
        <v>671</v>
      </c>
      <c r="F524" s="270" t="s">
        <v>323</v>
      </c>
      <c r="G524" s="272">
        <v>40</v>
      </c>
    </row>
    <row r="525" spans="1:7" ht="31.2">
      <c r="A525" s="284" t="s">
        <v>330</v>
      </c>
      <c r="B525" s="285">
        <v>917</v>
      </c>
      <c r="C525" s="286">
        <v>7</v>
      </c>
      <c r="D525" s="286">
        <v>7</v>
      </c>
      <c r="E525" s="269" t="s">
        <v>671</v>
      </c>
      <c r="F525" s="270" t="s">
        <v>331</v>
      </c>
      <c r="G525" s="272">
        <v>40</v>
      </c>
    </row>
    <row r="526" spans="1:7" ht="30.75" customHeight="1">
      <c r="A526" s="284" t="s">
        <v>672</v>
      </c>
      <c r="B526" s="285">
        <v>917</v>
      </c>
      <c r="C526" s="286">
        <v>7</v>
      </c>
      <c r="D526" s="286">
        <v>7</v>
      </c>
      <c r="E526" s="269" t="s">
        <v>673</v>
      </c>
      <c r="F526" s="270" t="s">
        <v>323</v>
      </c>
      <c r="G526" s="272">
        <v>56.3</v>
      </c>
    </row>
    <row r="527" spans="1:7" ht="31.2">
      <c r="A527" s="284" t="s">
        <v>330</v>
      </c>
      <c r="B527" s="285">
        <v>917</v>
      </c>
      <c r="C527" s="286">
        <v>7</v>
      </c>
      <c r="D527" s="286">
        <v>7</v>
      </c>
      <c r="E527" s="269" t="s">
        <v>673</v>
      </c>
      <c r="F527" s="270" t="s">
        <v>331</v>
      </c>
      <c r="G527" s="272">
        <v>56.3</v>
      </c>
    </row>
    <row r="528" spans="1:7">
      <c r="A528" s="284" t="s">
        <v>348</v>
      </c>
      <c r="B528" s="285">
        <v>917</v>
      </c>
      <c r="C528" s="286">
        <v>7</v>
      </c>
      <c r="D528" s="286">
        <v>7</v>
      </c>
      <c r="E528" s="269" t="s">
        <v>674</v>
      </c>
      <c r="F528" s="270" t="s">
        <v>323</v>
      </c>
      <c r="G528" s="272">
        <v>163</v>
      </c>
    </row>
    <row r="529" spans="1:7" ht="31.2">
      <c r="A529" s="284" t="s">
        <v>330</v>
      </c>
      <c r="B529" s="285">
        <v>917</v>
      </c>
      <c r="C529" s="286">
        <v>7</v>
      </c>
      <c r="D529" s="286">
        <v>7</v>
      </c>
      <c r="E529" s="269" t="s">
        <v>674</v>
      </c>
      <c r="F529" s="270" t="s">
        <v>331</v>
      </c>
      <c r="G529" s="272">
        <v>163</v>
      </c>
    </row>
    <row r="530" spans="1:7" ht="62.4">
      <c r="A530" s="284" t="s">
        <v>703</v>
      </c>
      <c r="B530" s="285">
        <v>917</v>
      </c>
      <c r="C530" s="286">
        <v>7</v>
      </c>
      <c r="D530" s="286">
        <v>7</v>
      </c>
      <c r="E530" s="269" t="s">
        <v>704</v>
      </c>
      <c r="F530" s="270" t="s">
        <v>323</v>
      </c>
      <c r="G530" s="272">
        <v>84</v>
      </c>
    </row>
    <row r="531" spans="1:7" ht="46.8">
      <c r="A531" s="284" t="s">
        <v>705</v>
      </c>
      <c r="B531" s="285">
        <v>917</v>
      </c>
      <c r="C531" s="286">
        <v>7</v>
      </c>
      <c r="D531" s="286">
        <v>7</v>
      </c>
      <c r="E531" s="269" t="s">
        <v>706</v>
      </c>
      <c r="F531" s="270" t="s">
        <v>323</v>
      </c>
      <c r="G531" s="272">
        <v>84</v>
      </c>
    </row>
    <row r="532" spans="1:7" ht="31.2">
      <c r="A532" s="284" t="s">
        <v>707</v>
      </c>
      <c r="B532" s="285">
        <v>917</v>
      </c>
      <c r="C532" s="286">
        <v>7</v>
      </c>
      <c r="D532" s="286">
        <v>7</v>
      </c>
      <c r="E532" s="269" t="s">
        <v>708</v>
      </c>
      <c r="F532" s="270" t="s">
        <v>323</v>
      </c>
      <c r="G532" s="272">
        <v>20</v>
      </c>
    </row>
    <row r="533" spans="1:7" ht="31.2">
      <c r="A533" s="284" t="s">
        <v>330</v>
      </c>
      <c r="B533" s="285">
        <v>917</v>
      </c>
      <c r="C533" s="286">
        <v>7</v>
      </c>
      <c r="D533" s="286">
        <v>7</v>
      </c>
      <c r="E533" s="269" t="s">
        <v>708</v>
      </c>
      <c r="F533" s="270" t="s">
        <v>331</v>
      </c>
      <c r="G533" s="272">
        <v>20</v>
      </c>
    </row>
    <row r="534" spans="1:7" ht="31.2">
      <c r="A534" s="284" t="s">
        <v>709</v>
      </c>
      <c r="B534" s="285">
        <v>917</v>
      </c>
      <c r="C534" s="286">
        <v>7</v>
      </c>
      <c r="D534" s="286">
        <v>7</v>
      </c>
      <c r="E534" s="269" t="s">
        <v>710</v>
      </c>
      <c r="F534" s="270" t="s">
        <v>323</v>
      </c>
      <c r="G534" s="272">
        <v>64</v>
      </c>
    </row>
    <row r="535" spans="1:7" ht="31.2">
      <c r="A535" s="284" t="s">
        <v>330</v>
      </c>
      <c r="B535" s="285">
        <v>917</v>
      </c>
      <c r="C535" s="286">
        <v>7</v>
      </c>
      <c r="D535" s="286">
        <v>7</v>
      </c>
      <c r="E535" s="269" t="s">
        <v>710</v>
      </c>
      <c r="F535" s="270" t="s">
        <v>331</v>
      </c>
      <c r="G535" s="272">
        <v>64</v>
      </c>
    </row>
    <row r="536" spans="1:7">
      <c r="A536" s="284" t="s">
        <v>200</v>
      </c>
      <c r="B536" s="285">
        <v>917</v>
      </c>
      <c r="C536" s="286">
        <v>9</v>
      </c>
      <c r="D536" s="286"/>
      <c r="E536" s="269" t="s">
        <v>323</v>
      </c>
      <c r="F536" s="270" t="s">
        <v>323</v>
      </c>
      <c r="G536" s="272">
        <v>280</v>
      </c>
    </row>
    <row r="537" spans="1:7">
      <c r="A537" s="284" t="s">
        <v>182</v>
      </c>
      <c r="B537" s="285">
        <v>917</v>
      </c>
      <c r="C537" s="286">
        <v>9</v>
      </c>
      <c r="D537" s="286">
        <v>9</v>
      </c>
      <c r="E537" s="269" t="s">
        <v>323</v>
      </c>
      <c r="F537" s="270" t="s">
        <v>323</v>
      </c>
      <c r="G537" s="272">
        <v>280</v>
      </c>
    </row>
    <row r="538" spans="1:7" ht="30.75" customHeight="1">
      <c r="A538" s="284" t="s">
        <v>711</v>
      </c>
      <c r="B538" s="285">
        <v>917</v>
      </c>
      <c r="C538" s="286">
        <v>9</v>
      </c>
      <c r="D538" s="286">
        <v>9</v>
      </c>
      <c r="E538" s="269" t="s">
        <v>712</v>
      </c>
      <c r="F538" s="270" t="s">
        <v>323</v>
      </c>
      <c r="G538" s="272">
        <v>280</v>
      </c>
    </row>
    <row r="539" spans="1:7" ht="46.8">
      <c r="A539" s="284" t="s">
        <v>713</v>
      </c>
      <c r="B539" s="285">
        <v>917</v>
      </c>
      <c r="C539" s="286">
        <v>9</v>
      </c>
      <c r="D539" s="286">
        <v>9</v>
      </c>
      <c r="E539" s="269" t="s">
        <v>714</v>
      </c>
      <c r="F539" s="270" t="s">
        <v>323</v>
      </c>
      <c r="G539" s="272">
        <v>280</v>
      </c>
    </row>
    <row r="540" spans="1:7" ht="46.8">
      <c r="A540" s="284" t="s">
        <v>715</v>
      </c>
      <c r="B540" s="285">
        <v>917</v>
      </c>
      <c r="C540" s="286">
        <v>9</v>
      </c>
      <c r="D540" s="286">
        <v>9</v>
      </c>
      <c r="E540" s="269" t="s">
        <v>716</v>
      </c>
      <c r="F540" s="270" t="s">
        <v>323</v>
      </c>
      <c r="G540" s="272">
        <v>50</v>
      </c>
    </row>
    <row r="541" spans="1:7">
      <c r="A541" s="284" t="s">
        <v>338</v>
      </c>
      <c r="B541" s="285">
        <v>917</v>
      </c>
      <c r="C541" s="286">
        <v>9</v>
      </c>
      <c r="D541" s="286">
        <v>9</v>
      </c>
      <c r="E541" s="269" t="s">
        <v>716</v>
      </c>
      <c r="F541" s="270" t="s">
        <v>339</v>
      </c>
      <c r="G541" s="272">
        <v>50</v>
      </c>
    </row>
    <row r="542" spans="1:7" ht="31.2">
      <c r="A542" s="284" t="s">
        <v>717</v>
      </c>
      <c r="B542" s="285">
        <v>917</v>
      </c>
      <c r="C542" s="286">
        <v>9</v>
      </c>
      <c r="D542" s="286">
        <v>9</v>
      </c>
      <c r="E542" s="269" t="s">
        <v>718</v>
      </c>
      <c r="F542" s="270" t="s">
        <v>323</v>
      </c>
      <c r="G542" s="272">
        <v>20</v>
      </c>
    </row>
    <row r="543" spans="1:7" ht="31.2">
      <c r="A543" s="284" t="s">
        <v>330</v>
      </c>
      <c r="B543" s="285">
        <v>917</v>
      </c>
      <c r="C543" s="286">
        <v>9</v>
      </c>
      <c r="D543" s="286">
        <v>9</v>
      </c>
      <c r="E543" s="269" t="s">
        <v>718</v>
      </c>
      <c r="F543" s="270" t="s">
        <v>331</v>
      </c>
      <c r="G543" s="272">
        <v>20</v>
      </c>
    </row>
    <row r="544" spans="1:7" ht="31.2">
      <c r="A544" s="284" t="s">
        <v>719</v>
      </c>
      <c r="B544" s="285">
        <v>917</v>
      </c>
      <c r="C544" s="286">
        <v>9</v>
      </c>
      <c r="D544" s="286">
        <v>9</v>
      </c>
      <c r="E544" s="269" t="s">
        <v>720</v>
      </c>
      <c r="F544" s="270" t="s">
        <v>323</v>
      </c>
      <c r="G544" s="272">
        <v>210</v>
      </c>
    </row>
    <row r="545" spans="1:7" ht="31.2">
      <c r="A545" s="284" t="s">
        <v>330</v>
      </c>
      <c r="B545" s="285">
        <v>917</v>
      </c>
      <c r="C545" s="286">
        <v>9</v>
      </c>
      <c r="D545" s="286">
        <v>9</v>
      </c>
      <c r="E545" s="269" t="s">
        <v>720</v>
      </c>
      <c r="F545" s="270" t="s">
        <v>331</v>
      </c>
      <c r="G545" s="272">
        <v>210</v>
      </c>
    </row>
    <row r="546" spans="1:7">
      <c r="A546" s="284" t="s">
        <v>201</v>
      </c>
      <c r="B546" s="285">
        <v>917</v>
      </c>
      <c r="C546" s="286">
        <v>10</v>
      </c>
      <c r="D546" s="286"/>
      <c r="E546" s="269" t="s">
        <v>323</v>
      </c>
      <c r="F546" s="270" t="s">
        <v>323</v>
      </c>
      <c r="G546" s="272">
        <v>7203.7</v>
      </c>
    </row>
    <row r="547" spans="1:7">
      <c r="A547" s="284" t="s">
        <v>175</v>
      </c>
      <c r="B547" s="285">
        <v>917</v>
      </c>
      <c r="C547" s="286">
        <v>10</v>
      </c>
      <c r="D547" s="286">
        <v>1</v>
      </c>
      <c r="E547" s="269" t="s">
        <v>323</v>
      </c>
      <c r="F547" s="270" t="s">
        <v>323</v>
      </c>
      <c r="G547" s="272">
        <v>5201</v>
      </c>
    </row>
    <row r="548" spans="1:7" ht="46.8">
      <c r="A548" s="284" t="s">
        <v>567</v>
      </c>
      <c r="B548" s="285">
        <v>917</v>
      </c>
      <c r="C548" s="286">
        <v>10</v>
      </c>
      <c r="D548" s="286">
        <v>1</v>
      </c>
      <c r="E548" s="269" t="s">
        <v>568</v>
      </c>
      <c r="F548" s="270" t="s">
        <v>323</v>
      </c>
      <c r="G548" s="272">
        <v>5201</v>
      </c>
    </row>
    <row r="549" spans="1:7" ht="31.2">
      <c r="A549" s="284" t="s">
        <v>569</v>
      </c>
      <c r="B549" s="285">
        <v>917</v>
      </c>
      <c r="C549" s="286">
        <v>10</v>
      </c>
      <c r="D549" s="286">
        <v>1</v>
      </c>
      <c r="E549" s="269" t="s">
        <v>570</v>
      </c>
      <c r="F549" s="270" t="s">
        <v>323</v>
      </c>
      <c r="G549" s="272">
        <v>5201</v>
      </c>
    </row>
    <row r="550" spans="1:7" ht="31.2">
      <c r="A550" s="284" t="s">
        <v>579</v>
      </c>
      <c r="B550" s="285">
        <v>917</v>
      </c>
      <c r="C550" s="286">
        <v>10</v>
      </c>
      <c r="D550" s="286">
        <v>1</v>
      </c>
      <c r="E550" s="269" t="s">
        <v>580</v>
      </c>
      <c r="F550" s="270" t="s">
        <v>323</v>
      </c>
      <c r="G550" s="272">
        <v>5201</v>
      </c>
    </row>
    <row r="551" spans="1:7" ht="96.75" customHeight="1">
      <c r="A551" s="284" t="s">
        <v>581</v>
      </c>
      <c r="B551" s="285">
        <v>917</v>
      </c>
      <c r="C551" s="286">
        <v>10</v>
      </c>
      <c r="D551" s="286">
        <v>1</v>
      </c>
      <c r="E551" s="269" t="s">
        <v>582</v>
      </c>
      <c r="F551" s="270" t="s">
        <v>323</v>
      </c>
      <c r="G551" s="272">
        <v>5201</v>
      </c>
    </row>
    <row r="552" spans="1:7">
      <c r="A552" s="284" t="s">
        <v>338</v>
      </c>
      <c r="B552" s="285">
        <v>917</v>
      </c>
      <c r="C552" s="286">
        <v>10</v>
      </c>
      <c r="D552" s="286">
        <v>1</v>
      </c>
      <c r="E552" s="269" t="s">
        <v>582</v>
      </c>
      <c r="F552" s="270" t="s">
        <v>339</v>
      </c>
      <c r="G552" s="272">
        <v>5201</v>
      </c>
    </row>
    <row r="553" spans="1:7">
      <c r="A553" s="284" t="s">
        <v>167</v>
      </c>
      <c r="B553" s="285">
        <v>917</v>
      </c>
      <c r="C553" s="286">
        <v>10</v>
      </c>
      <c r="D553" s="286">
        <v>3</v>
      </c>
      <c r="E553" s="269" t="s">
        <v>323</v>
      </c>
      <c r="F553" s="270" t="s">
        <v>323</v>
      </c>
      <c r="G553" s="272">
        <v>1897.7</v>
      </c>
    </row>
    <row r="554" spans="1:7" ht="46.8">
      <c r="A554" s="284" t="s">
        <v>662</v>
      </c>
      <c r="B554" s="285">
        <v>917</v>
      </c>
      <c r="C554" s="286">
        <v>10</v>
      </c>
      <c r="D554" s="286">
        <v>3</v>
      </c>
      <c r="E554" s="269" t="s">
        <v>663</v>
      </c>
      <c r="F554" s="270" t="s">
        <v>323</v>
      </c>
      <c r="G554" s="272">
        <v>1897.7</v>
      </c>
    </row>
    <row r="555" spans="1:7" ht="31.2">
      <c r="A555" s="284" t="s">
        <v>695</v>
      </c>
      <c r="B555" s="285">
        <v>917</v>
      </c>
      <c r="C555" s="286">
        <v>10</v>
      </c>
      <c r="D555" s="286">
        <v>3</v>
      </c>
      <c r="E555" s="269" t="s">
        <v>696</v>
      </c>
      <c r="F555" s="270" t="s">
        <v>323</v>
      </c>
      <c r="G555" s="272">
        <v>1897.7</v>
      </c>
    </row>
    <row r="556" spans="1:7" ht="31.2">
      <c r="A556" s="284" t="s">
        <v>697</v>
      </c>
      <c r="B556" s="285">
        <v>917</v>
      </c>
      <c r="C556" s="286">
        <v>10</v>
      </c>
      <c r="D556" s="286">
        <v>3</v>
      </c>
      <c r="E556" s="269" t="s">
        <v>698</v>
      </c>
      <c r="F556" s="270" t="s">
        <v>323</v>
      </c>
      <c r="G556" s="272">
        <v>1897.7</v>
      </c>
    </row>
    <row r="557" spans="1:7" ht="46.8">
      <c r="A557" s="284" t="s">
        <v>699</v>
      </c>
      <c r="B557" s="285">
        <v>917</v>
      </c>
      <c r="C557" s="286">
        <v>10</v>
      </c>
      <c r="D557" s="286">
        <v>3</v>
      </c>
      <c r="E557" s="269" t="s">
        <v>700</v>
      </c>
      <c r="F557" s="270" t="s">
        <v>323</v>
      </c>
      <c r="G557" s="272">
        <v>25</v>
      </c>
    </row>
    <row r="558" spans="1:7">
      <c r="A558" s="284" t="s">
        <v>338</v>
      </c>
      <c r="B558" s="285">
        <v>917</v>
      </c>
      <c r="C558" s="286">
        <v>10</v>
      </c>
      <c r="D558" s="286">
        <v>3</v>
      </c>
      <c r="E558" s="269" t="s">
        <v>700</v>
      </c>
      <c r="F558" s="270" t="s">
        <v>339</v>
      </c>
      <c r="G558" s="272">
        <v>25</v>
      </c>
    </row>
    <row r="559" spans="1:7" ht="31.2">
      <c r="A559" s="284" t="s">
        <v>701</v>
      </c>
      <c r="B559" s="285">
        <v>917</v>
      </c>
      <c r="C559" s="286">
        <v>10</v>
      </c>
      <c r="D559" s="286">
        <v>3</v>
      </c>
      <c r="E559" s="269" t="s">
        <v>702</v>
      </c>
      <c r="F559" s="270" t="s">
        <v>323</v>
      </c>
      <c r="G559" s="272">
        <v>1872.7</v>
      </c>
    </row>
    <row r="560" spans="1:7">
      <c r="A560" s="284" t="s">
        <v>338</v>
      </c>
      <c r="B560" s="285">
        <v>917</v>
      </c>
      <c r="C560" s="286">
        <v>10</v>
      </c>
      <c r="D560" s="286">
        <v>3</v>
      </c>
      <c r="E560" s="269" t="s">
        <v>702</v>
      </c>
      <c r="F560" s="270" t="s">
        <v>339</v>
      </c>
      <c r="G560" s="272">
        <v>1872.7</v>
      </c>
    </row>
    <row r="561" spans="1:7">
      <c r="A561" s="284" t="s">
        <v>183</v>
      </c>
      <c r="B561" s="285">
        <v>917</v>
      </c>
      <c r="C561" s="286">
        <v>10</v>
      </c>
      <c r="D561" s="286">
        <v>6</v>
      </c>
      <c r="E561" s="269" t="s">
        <v>323</v>
      </c>
      <c r="F561" s="270" t="s">
        <v>323</v>
      </c>
      <c r="G561" s="272">
        <v>105</v>
      </c>
    </row>
    <row r="562" spans="1:7" ht="46.8">
      <c r="A562" s="284" t="s">
        <v>721</v>
      </c>
      <c r="B562" s="285">
        <v>917</v>
      </c>
      <c r="C562" s="286">
        <v>10</v>
      </c>
      <c r="D562" s="286">
        <v>6</v>
      </c>
      <c r="E562" s="269" t="s">
        <v>722</v>
      </c>
      <c r="F562" s="270" t="s">
        <v>323</v>
      </c>
      <c r="G562" s="272">
        <v>105</v>
      </c>
    </row>
    <row r="563" spans="1:7" ht="46.8">
      <c r="A563" s="284" t="s">
        <v>723</v>
      </c>
      <c r="B563" s="285">
        <v>917</v>
      </c>
      <c r="C563" s="286">
        <v>10</v>
      </c>
      <c r="D563" s="286">
        <v>6</v>
      </c>
      <c r="E563" s="269" t="s">
        <v>724</v>
      </c>
      <c r="F563" s="270" t="s">
        <v>323</v>
      </c>
      <c r="G563" s="272">
        <v>5</v>
      </c>
    </row>
    <row r="564" spans="1:7" ht="62.4">
      <c r="A564" s="284" t="s">
        <v>729</v>
      </c>
      <c r="B564" s="285">
        <v>917</v>
      </c>
      <c r="C564" s="286">
        <v>10</v>
      </c>
      <c r="D564" s="286">
        <v>6</v>
      </c>
      <c r="E564" s="269" t="s">
        <v>730</v>
      </c>
      <c r="F564" s="270" t="s">
        <v>323</v>
      </c>
      <c r="G564" s="272">
        <v>5</v>
      </c>
    </row>
    <row r="565" spans="1:7" ht="31.2">
      <c r="A565" s="284" t="s">
        <v>731</v>
      </c>
      <c r="B565" s="285">
        <v>917</v>
      </c>
      <c r="C565" s="286">
        <v>10</v>
      </c>
      <c r="D565" s="286">
        <v>6</v>
      </c>
      <c r="E565" s="269" t="s">
        <v>732</v>
      </c>
      <c r="F565" s="270" t="s">
        <v>323</v>
      </c>
      <c r="G565" s="272">
        <v>5</v>
      </c>
    </row>
    <row r="566" spans="1:7" ht="31.2">
      <c r="A566" s="284" t="s">
        <v>330</v>
      </c>
      <c r="B566" s="285">
        <v>917</v>
      </c>
      <c r="C566" s="286">
        <v>10</v>
      </c>
      <c r="D566" s="286">
        <v>6</v>
      </c>
      <c r="E566" s="269" t="s">
        <v>732</v>
      </c>
      <c r="F566" s="270" t="s">
        <v>331</v>
      </c>
      <c r="G566" s="272">
        <v>5</v>
      </c>
    </row>
    <row r="567" spans="1:7" ht="46.8">
      <c r="A567" s="284" t="s">
        <v>733</v>
      </c>
      <c r="B567" s="285">
        <v>917</v>
      </c>
      <c r="C567" s="286">
        <v>10</v>
      </c>
      <c r="D567" s="286">
        <v>6</v>
      </c>
      <c r="E567" s="269" t="s">
        <v>734</v>
      </c>
      <c r="F567" s="270" t="s">
        <v>323</v>
      </c>
      <c r="G567" s="272">
        <v>100</v>
      </c>
    </row>
    <row r="568" spans="1:7" ht="31.2">
      <c r="A568" s="284" t="s">
        <v>735</v>
      </c>
      <c r="B568" s="285">
        <v>917</v>
      </c>
      <c r="C568" s="286">
        <v>10</v>
      </c>
      <c r="D568" s="286">
        <v>6</v>
      </c>
      <c r="E568" s="269" t="s">
        <v>736</v>
      </c>
      <c r="F568" s="270" t="s">
        <v>323</v>
      </c>
      <c r="G568" s="272">
        <v>100</v>
      </c>
    </row>
    <row r="569" spans="1:7" ht="31.2">
      <c r="A569" s="284" t="s">
        <v>737</v>
      </c>
      <c r="B569" s="285">
        <v>917</v>
      </c>
      <c r="C569" s="286">
        <v>10</v>
      </c>
      <c r="D569" s="286">
        <v>6</v>
      </c>
      <c r="E569" s="269" t="s">
        <v>738</v>
      </c>
      <c r="F569" s="270" t="s">
        <v>323</v>
      </c>
      <c r="G569" s="272">
        <v>5</v>
      </c>
    </row>
    <row r="570" spans="1:7" ht="31.2">
      <c r="A570" s="284" t="s">
        <v>330</v>
      </c>
      <c r="B570" s="285">
        <v>917</v>
      </c>
      <c r="C570" s="286">
        <v>10</v>
      </c>
      <c r="D570" s="286">
        <v>6</v>
      </c>
      <c r="E570" s="269" t="s">
        <v>738</v>
      </c>
      <c r="F570" s="270" t="s">
        <v>331</v>
      </c>
      <c r="G570" s="272">
        <v>5</v>
      </c>
    </row>
    <row r="571" spans="1:7" ht="31.2">
      <c r="A571" s="284" t="s">
        <v>739</v>
      </c>
      <c r="B571" s="285">
        <v>917</v>
      </c>
      <c r="C571" s="286">
        <v>10</v>
      </c>
      <c r="D571" s="286">
        <v>6</v>
      </c>
      <c r="E571" s="269" t="s">
        <v>740</v>
      </c>
      <c r="F571" s="270" t="s">
        <v>323</v>
      </c>
      <c r="G571" s="272">
        <v>13</v>
      </c>
    </row>
    <row r="572" spans="1:7" ht="31.2">
      <c r="A572" s="284" t="s">
        <v>330</v>
      </c>
      <c r="B572" s="285">
        <v>917</v>
      </c>
      <c r="C572" s="286">
        <v>10</v>
      </c>
      <c r="D572" s="286">
        <v>6</v>
      </c>
      <c r="E572" s="269" t="s">
        <v>740</v>
      </c>
      <c r="F572" s="270" t="s">
        <v>331</v>
      </c>
      <c r="G572" s="272">
        <v>13</v>
      </c>
    </row>
    <row r="573" spans="1:7" ht="31.2">
      <c r="A573" s="284" t="s">
        <v>741</v>
      </c>
      <c r="B573" s="285">
        <v>917</v>
      </c>
      <c r="C573" s="286">
        <v>10</v>
      </c>
      <c r="D573" s="286">
        <v>6</v>
      </c>
      <c r="E573" s="269" t="s">
        <v>742</v>
      </c>
      <c r="F573" s="270" t="s">
        <v>323</v>
      </c>
      <c r="G573" s="272">
        <v>30</v>
      </c>
    </row>
    <row r="574" spans="1:7" ht="31.2">
      <c r="A574" s="284" t="s">
        <v>330</v>
      </c>
      <c r="B574" s="285">
        <v>917</v>
      </c>
      <c r="C574" s="286">
        <v>10</v>
      </c>
      <c r="D574" s="286">
        <v>6</v>
      </c>
      <c r="E574" s="269" t="s">
        <v>742</v>
      </c>
      <c r="F574" s="270" t="s">
        <v>331</v>
      </c>
      <c r="G574" s="272">
        <v>30</v>
      </c>
    </row>
    <row r="575" spans="1:7" ht="31.2">
      <c r="A575" s="284" t="s">
        <v>743</v>
      </c>
      <c r="B575" s="285">
        <v>917</v>
      </c>
      <c r="C575" s="286">
        <v>10</v>
      </c>
      <c r="D575" s="286">
        <v>6</v>
      </c>
      <c r="E575" s="269" t="s">
        <v>744</v>
      </c>
      <c r="F575" s="270" t="s">
        <v>323</v>
      </c>
      <c r="G575" s="272">
        <v>39</v>
      </c>
    </row>
    <row r="576" spans="1:7" ht="31.2">
      <c r="A576" s="284" t="s">
        <v>330</v>
      </c>
      <c r="B576" s="285">
        <v>917</v>
      </c>
      <c r="C576" s="286">
        <v>10</v>
      </c>
      <c r="D576" s="286">
        <v>6</v>
      </c>
      <c r="E576" s="269" t="s">
        <v>744</v>
      </c>
      <c r="F576" s="270" t="s">
        <v>331</v>
      </c>
      <c r="G576" s="272">
        <v>39</v>
      </c>
    </row>
    <row r="577" spans="1:7">
      <c r="A577" s="284" t="s">
        <v>745</v>
      </c>
      <c r="B577" s="285">
        <v>917</v>
      </c>
      <c r="C577" s="286">
        <v>10</v>
      </c>
      <c r="D577" s="286">
        <v>6</v>
      </c>
      <c r="E577" s="269" t="s">
        <v>746</v>
      </c>
      <c r="F577" s="270" t="s">
        <v>323</v>
      </c>
      <c r="G577" s="272">
        <v>2</v>
      </c>
    </row>
    <row r="578" spans="1:7" ht="31.2">
      <c r="A578" s="284" t="s">
        <v>330</v>
      </c>
      <c r="B578" s="285">
        <v>917</v>
      </c>
      <c r="C578" s="286">
        <v>10</v>
      </c>
      <c r="D578" s="286">
        <v>6</v>
      </c>
      <c r="E578" s="269" t="s">
        <v>746</v>
      </c>
      <c r="F578" s="270" t="s">
        <v>331</v>
      </c>
      <c r="G578" s="272">
        <v>2</v>
      </c>
    </row>
    <row r="579" spans="1:7" ht="31.2">
      <c r="A579" s="284" t="s">
        <v>747</v>
      </c>
      <c r="B579" s="285">
        <v>917</v>
      </c>
      <c r="C579" s="286">
        <v>10</v>
      </c>
      <c r="D579" s="286">
        <v>6</v>
      </c>
      <c r="E579" s="269" t="s">
        <v>748</v>
      </c>
      <c r="F579" s="270" t="s">
        <v>323</v>
      </c>
      <c r="G579" s="272">
        <v>11</v>
      </c>
    </row>
    <row r="580" spans="1:7" ht="31.2">
      <c r="A580" s="284" t="s">
        <v>330</v>
      </c>
      <c r="B580" s="285">
        <v>917</v>
      </c>
      <c r="C580" s="286">
        <v>10</v>
      </c>
      <c r="D580" s="286">
        <v>6</v>
      </c>
      <c r="E580" s="269" t="s">
        <v>748</v>
      </c>
      <c r="F580" s="270" t="s">
        <v>331</v>
      </c>
      <c r="G580" s="272">
        <v>11</v>
      </c>
    </row>
    <row r="581" spans="1:7">
      <c r="A581" s="284" t="s">
        <v>202</v>
      </c>
      <c r="B581" s="285">
        <v>917</v>
      </c>
      <c r="C581" s="286">
        <v>11</v>
      </c>
      <c r="D581" s="286"/>
      <c r="E581" s="269" t="s">
        <v>323</v>
      </c>
      <c r="F581" s="270" t="s">
        <v>323</v>
      </c>
      <c r="G581" s="272">
        <v>389</v>
      </c>
    </row>
    <row r="582" spans="1:7">
      <c r="A582" s="284" t="s">
        <v>181</v>
      </c>
      <c r="B582" s="285">
        <v>917</v>
      </c>
      <c r="C582" s="286">
        <v>11</v>
      </c>
      <c r="D582" s="286">
        <v>1</v>
      </c>
      <c r="E582" s="269" t="s">
        <v>323</v>
      </c>
      <c r="F582" s="270" t="s">
        <v>323</v>
      </c>
      <c r="G582" s="272">
        <v>389</v>
      </c>
    </row>
    <row r="583" spans="1:7" ht="46.8">
      <c r="A583" s="284" t="s">
        <v>662</v>
      </c>
      <c r="B583" s="285">
        <v>917</v>
      </c>
      <c r="C583" s="286">
        <v>11</v>
      </c>
      <c r="D583" s="286">
        <v>1</v>
      </c>
      <c r="E583" s="269" t="s">
        <v>663</v>
      </c>
      <c r="F583" s="270" t="s">
        <v>323</v>
      </c>
      <c r="G583" s="272">
        <v>389</v>
      </c>
    </row>
    <row r="584" spans="1:7" ht="46.8">
      <c r="A584" s="284" t="s">
        <v>675</v>
      </c>
      <c r="B584" s="285">
        <v>917</v>
      </c>
      <c r="C584" s="286">
        <v>11</v>
      </c>
      <c r="D584" s="286">
        <v>1</v>
      </c>
      <c r="E584" s="269" t="s">
        <v>676</v>
      </c>
      <c r="F584" s="270" t="s">
        <v>323</v>
      </c>
      <c r="G584" s="272">
        <v>389</v>
      </c>
    </row>
    <row r="585" spans="1:7" ht="31.2">
      <c r="A585" s="284" t="s">
        <v>677</v>
      </c>
      <c r="B585" s="285">
        <v>917</v>
      </c>
      <c r="C585" s="286">
        <v>11</v>
      </c>
      <c r="D585" s="286">
        <v>1</v>
      </c>
      <c r="E585" s="269" t="s">
        <v>678</v>
      </c>
      <c r="F585" s="270" t="s">
        <v>323</v>
      </c>
      <c r="G585" s="272">
        <v>274</v>
      </c>
    </row>
    <row r="586" spans="1:7" ht="31.2">
      <c r="A586" s="284" t="s">
        <v>679</v>
      </c>
      <c r="B586" s="285">
        <v>917</v>
      </c>
      <c r="C586" s="286">
        <v>11</v>
      </c>
      <c r="D586" s="286">
        <v>1</v>
      </c>
      <c r="E586" s="269" t="s">
        <v>680</v>
      </c>
      <c r="F586" s="270" t="s">
        <v>323</v>
      </c>
      <c r="G586" s="272">
        <v>253</v>
      </c>
    </row>
    <row r="587" spans="1:7" ht="31.2">
      <c r="A587" s="284" t="s">
        <v>330</v>
      </c>
      <c r="B587" s="285">
        <v>917</v>
      </c>
      <c r="C587" s="286">
        <v>11</v>
      </c>
      <c r="D587" s="286">
        <v>1</v>
      </c>
      <c r="E587" s="269" t="s">
        <v>680</v>
      </c>
      <c r="F587" s="270" t="s">
        <v>331</v>
      </c>
      <c r="G587" s="272">
        <v>253</v>
      </c>
    </row>
    <row r="588" spans="1:7" ht="31.2">
      <c r="A588" s="284" t="s">
        <v>681</v>
      </c>
      <c r="B588" s="285">
        <v>917</v>
      </c>
      <c r="C588" s="286">
        <v>11</v>
      </c>
      <c r="D588" s="286">
        <v>1</v>
      </c>
      <c r="E588" s="269" t="s">
        <v>682</v>
      </c>
      <c r="F588" s="270" t="s">
        <v>323</v>
      </c>
      <c r="G588" s="272">
        <v>6</v>
      </c>
    </row>
    <row r="589" spans="1:7" ht="31.2">
      <c r="A589" s="284" t="s">
        <v>330</v>
      </c>
      <c r="B589" s="285">
        <v>917</v>
      </c>
      <c r="C589" s="286">
        <v>11</v>
      </c>
      <c r="D589" s="286">
        <v>1</v>
      </c>
      <c r="E589" s="269" t="s">
        <v>682</v>
      </c>
      <c r="F589" s="270" t="s">
        <v>331</v>
      </c>
      <c r="G589" s="272">
        <v>6</v>
      </c>
    </row>
    <row r="590" spans="1:7" ht="46.8">
      <c r="A590" s="284" t="s">
        <v>683</v>
      </c>
      <c r="B590" s="285">
        <v>917</v>
      </c>
      <c r="C590" s="286">
        <v>11</v>
      </c>
      <c r="D590" s="286">
        <v>1</v>
      </c>
      <c r="E590" s="269" t="s">
        <v>684</v>
      </c>
      <c r="F590" s="270" t="s">
        <v>323</v>
      </c>
      <c r="G590" s="272">
        <v>15</v>
      </c>
    </row>
    <row r="591" spans="1:7" ht="31.2">
      <c r="A591" s="284" t="s">
        <v>330</v>
      </c>
      <c r="B591" s="285">
        <v>917</v>
      </c>
      <c r="C591" s="286">
        <v>11</v>
      </c>
      <c r="D591" s="286">
        <v>1</v>
      </c>
      <c r="E591" s="269" t="s">
        <v>684</v>
      </c>
      <c r="F591" s="270" t="s">
        <v>331</v>
      </c>
      <c r="G591" s="272">
        <v>15</v>
      </c>
    </row>
    <row r="592" spans="1:7" ht="31.2">
      <c r="A592" s="284" t="s">
        <v>687</v>
      </c>
      <c r="B592" s="285">
        <v>917</v>
      </c>
      <c r="C592" s="286">
        <v>11</v>
      </c>
      <c r="D592" s="286">
        <v>1</v>
      </c>
      <c r="E592" s="269" t="s">
        <v>688</v>
      </c>
      <c r="F592" s="270" t="s">
        <v>323</v>
      </c>
      <c r="G592" s="272">
        <v>115</v>
      </c>
    </row>
    <row r="593" spans="1:7" ht="31.2">
      <c r="A593" s="284" t="s">
        <v>689</v>
      </c>
      <c r="B593" s="285">
        <v>917</v>
      </c>
      <c r="C593" s="286">
        <v>11</v>
      </c>
      <c r="D593" s="286">
        <v>1</v>
      </c>
      <c r="E593" s="269" t="s">
        <v>690</v>
      </c>
      <c r="F593" s="270" t="s">
        <v>323</v>
      </c>
      <c r="G593" s="272">
        <v>75</v>
      </c>
    </row>
    <row r="594" spans="1:7" ht="31.2">
      <c r="A594" s="284" t="s">
        <v>330</v>
      </c>
      <c r="B594" s="285">
        <v>917</v>
      </c>
      <c r="C594" s="286">
        <v>11</v>
      </c>
      <c r="D594" s="286">
        <v>1</v>
      </c>
      <c r="E594" s="269" t="s">
        <v>690</v>
      </c>
      <c r="F594" s="270" t="s">
        <v>331</v>
      </c>
      <c r="G594" s="272">
        <v>75</v>
      </c>
    </row>
    <row r="595" spans="1:7" ht="46.8">
      <c r="A595" s="284" t="s">
        <v>693</v>
      </c>
      <c r="B595" s="285">
        <v>917</v>
      </c>
      <c r="C595" s="286">
        <v>11</v>
      </c>
      <c r="D595" s="286">
        <v>1</v>
      </c>
      <c r="E595" s="269" t="s">
        <v>694</v>
      </c>
      <c r="F595" s="270" t="s">
        <v>323</v>
      </c>
      <c r="G595" s="272">
        <v>40</v>
      </c>
    </row>
    <row r="596" spans="1:7" ht="31.2">
      <c r="A596" s="284" t="s">
        <v>330</v>
      </c>
      <c r="B596" s="285">
        <v>917</v>
      </c>
      <c r="C596" s="286">
        <v>11</v>
      </c>
      <c r="D596" s="286">
        <v>1</v>
      </c>
      <c r="E596" s="269" t="s">
        <v>694</v>
      </c>
      <c r="F596" s="270" t="s">
        <v>331</v>
      </c>
      <c r="G596" s="272">
        <v>40</v>
      </c>
    </row>
    <row r="597" spans="1:7" s="262" customFormat="1" ht="31.2">
      <c r="A597" s="281" t="s">
        <v>803</v>
      </c>
      <c r="B597" s="282">
        <v>918</v>
      </c>
      <c r="C597" s="283"/>
      <c r="D597" s="283"/>
      <c r="E597" s="264" t="s">
        <v>323</v>
      </c>
      <c r="F597" s="265" t="s">
        <v>323</v>
      </c>
      <c r="G597" s="267">
        <v>140721.5</v>
      </c>
    </row>
    <row r="598" spans="1:7" ht="31.2">
      <c r="A598" s="284" t="s">
        <v>194</v>
      </c>
      <c r="B598" s="285">
        <v>918</v>
      </c>
      <c r="C598" s="286">
        <v>3</v>
      </c>
      <c r="D598" s="286"/>
      <c r="E598" s="269" t="s">
        <v>323</v>
      </c>
      <c r="F598" s="270" t="s">
        <v>323</v>
      </c>
      <c r="G598" s="272">
        <v>5232.8</v>
      </c>
    </row>
    <row r="599" spans="1:7" ht="31.2">
      <c r="A599" s="284" t="s">
        <v>180</v>
      </c>
      <c r="B599" s="285">
        <v>918</v>
      </c>
      <c r="C599" s="286">
        <v>3</v>
      </c>
      <c r="D599" s="286">
        <v>14</v>
      </c>
      <c r="E599" s="269" t="s">
        <v>323</v>
      </c>
      <c r="F599" s="270" t="s">
        <v>323</v>
      </c>
      <c r="G599" s="272">
        <v>5232.8</v>
      </c>
    </row>
    <row r="600" spans="1:7" ht="46.8">
      <c r="A600" s="284" t="s">
        <v>623</v>
      </c>
      <c r="B600" s="285">
        <v>918</v>
      </c>
      <c r="C600" s="286">
        <v>3</v>
      </c>
      <c r="D600" s="286">
        <v>14</v>
      </c>
      <c r="E600" s="269" t="s">
        <v>624</v>
      </c>
      <c r="F600" s="270" t="s">
        <v>323</v>
      </c>
      <c r="G600" s="272">
        <v>5232.8</v>
      </c>
    </row>
    <row r="601" spans="1:7" ht="31.2">
      <c r="A601" s="284" t="s">
        <v>643</v>
      </c>
      <c r="B601" s="285">
        <v>918</v>
      </c>
      <c r="C601" s="286">
        <v>3</v>
      </c>
      <c r="D601" s="286">
        <v>14</v>
      </c>
      <c r="E601" s="269" t="s">
        <v>644</v>
      </c>
      <c r="F601" s="270" t="s">
        <v>323</v>
      </c>
      <c r="G601" s="272">
        <v>5232.8</v>
      </c>
    </row>
    <row r="602" spans="1:7" ht="46.8">
      <c r="A602" s="284" t="s">
        <v>657</v>
      </c>
      <c r="B602" s="285">
        <v>918</v>
      </c>
      <c r="C602" s="286">
        <v>3</v>
      </c>
      <c r="D602" s="286">
        <v>14</v>
      </c>
      <c r="E602" s="269" t="s">
        <v>658</v>
      </c>
      <c r="F602" s="270" t="s">
        <v>323</v>
      </c>
      <c r="G602" s="272">
        <v>5232.8</v>
      </c>
    </row>
    <row r="603" spans="1:7">
      <c r="A603" s="284" t="s">
        <v>336</v>
      </c>
      <c r="B603" s="285">
        <v>918</v>
      </c>
      <c r="C603" s="286">
        <v>3</v>
      </c>
      <c r="D603" s="286">
        <v>14</v>
      </c>
      <c r="E603" s="269" t="s">
        <v>660</v>
      </c>
      <c r="F603" s="270" t="s">
        <v>323</v>
      </c>
      <c r="G603" s="272">
        <v>4662.8</v>
      </c>
    </row>
    <row r="604" spans="1:7" ht="62.4">
      <c r="A604" s="284" t="s">
        <v>344</v>
      </c>
      <c r="B604" s="285">
        <v>918</v>
      </c>
      <c r="C604" s="286">
        <v>3</v>
      </c>
      <c r="D604" s="286">
        <v>14</v>
      </c>
      <c r="E604" s="269" t="s">
        <v>660</v>
      </c>
      <c r="F604" s="270" t="s">
        <v>345</v>
      </c>
      <c r="G604" s="272">
        <v>3503.5</v>
      </c>
    </row>
    <row r="605" spans="1:7" ht="31.2">
      <c r="A605" s="284" t="s">
        <v>330</v>
      </c>
      <c r="B605" s="285">
        <v>918</v>
      </c>
      <c r="C605" s="286">
        <v>3</v>
      </c>
      <c r="D605" s="286">
        <v>14</v>
      </c>
      <c r="E605" s="269" t="s">
        <v>660</v>
      </c>
      <c r="F605" s="270" t="s">
        <v>331</v>
      </c>
      <c r="G605" s="272">
        <v>1159.3</v>
      </c>
    </row>
    <row r="606" spans="1:7" ht="141" customHeight="1">
      <c r="A606" s="284" t="s">
        <v>384</v>
      </c>
      <c r="B606" s="285">
        <v>918</v>
      </c>
      <c r="C606" s="286">
        <v>3</v>
      </c>
      <c r="D606" s="286">
        <v>14</v>
      </c>
      <c r="E606" s="269" t="s">
        <v>661</v>
      </c>
      <c r="F606" s="270" t="s">
        <v>323</v>
      </c>
      <c r="G606" s="272">
        <v>570</v>
      </c>
    </row>
    <row r="607" spans="1:7" ht="62.4">
      <c r="A607" s="284" t="s">
        <v>344</v>
      </c>
      <c r="B607" s="285">
        <v>918</v>
      </c>
      <c r="C607" s="286">
        <v>3</v>
      </c>
      <c r="D607" s="286">
        <v>14</v>
      </c>
      <c r="E607" s="269" t="s">
        <v>661</v>
      </c>
      <c r="F607" s="270" t="s">
        <v>345</v>
      </c>
      <c r="G607" s="272">
        <v>570</v>
      </c>
    </row>
    <row r="608" spans="1:7">
      <c r="A608" s="284" t="s">
        <v>195</v>
      </c>
      <c r="B608" s="285">
        <v>918</v>
      </c>
      <c r="C608" s="286">
        <v>4</v>
      </c>
      <c r="D608" s="286"/>
      <c r="E608" s="269" t="s">
        <v>323</v>
      </c>
      <c r="F608" s="270" t="s">
        <v>323</v>
      </c>
      <c r="G608" s="272">
        <v>400.9</v>
      </c>
    </row>
    <row r="609" spans="1:7">
      <c r="A609" s="284" t="s">
        <v>178</v>
      </c>
      <c r="B609" s="285">
        <v>918</v>
      </c>
      <c r="C609" s="286">
        <v>4</v>
      </c>
      <c r="D609" s="286">
        <v>9</v>
      </c>
      <c r="E609" s="269" t="s">
        <v>323</v>
      </c>
      <c r="F609" s="270" t="s">
        <v>323</v>
      </c>
      <c r="G609" s="272">
        <v>400.9</v>
      </c>
    </row>
    <row r="610" spans="1:7" ht="46.8">
      <c r="A610" s="284" t="s">
        <v>623</v>
      </c>
      <c r="B610" s="285">
        <v>918</v>
      </c>
      <c r="C610" s="286">
        <v>4</v>
      </c>
      <c r="D610" s="286">
        <v>9</v>
      </c>
      <c r="E610" s="269" t="s">
        <v>624</v>
      </c>
      <c r="F610" s="270" t="s">
        <v>323</v>
      </c>
      <c r="G610" s="272">
        <v>400.9</v>
      </c>
    </row>
    <row r="611" spans="1:7" ht="46.8">
      <c r="A611" s="284" t="s">
        <v>625</v>
      </c>
      <c r="B611" s="285">
        <v>918</v>
      </c>
      <c r="C611" s="286">
        <v>4</v>
      </c>
      <c r="D611" s="286">
        <v>9</v>
      </c>
      <c r="E611" s="269" t="s">
        <v>626</v>
      </c>
      <c r="F611" s="270" t="s">
        <v>323</v>
      </c>
      <c r="G611" s="272">
        <v>400.9</v>
      </c>
    </row>
    <row r="612" spans="1:7" ht="46.8">
      <c r="A612" s="284" t="s">
        <v>627</v>
      </c>
      <c r="B612" s="285">
        <v>918</v>
      </c>
      <c r="C612" s="286">
        <v>4</v>
      </c>
      <c r="D612" s="286">
        <v>9</v>
      </c>
      <c r="E612" s="269" t="s">
        <v>628</v>
      </c>
      <c r="F612" s="270" t="s">
        <v>323</v>
      </c>
      <c r="G612" s="272">
        <v>400.9</v>
      </c>
    </row>
    <row r="613" spans="1:7">
      <c r="A613" s="284" t="s">
        <v>631</v>
      </c>
      <c r="B613" s="285">
        <v>918</v>
      </c>
      <c r="C613" s="286">
        <v>4</v>
      </c>
      <c r="D613" s="286">
        <v>9</v>
      </c>
      <c r="E613" s="269" t="s">
        <v>632</v>
      </c>
      <c r="F613" s="270" t="s">
        <v>323</v>
      </c>
      <c r="G613" s="272">
        <v>400.9</v>
      </c>
    </row>
    <row r="614" spans="1:7" ht="31.2">
      <c r="A614" s="284" t="s">
        <v>330</v>
      </c>
      <c r="B614" s="285">
        <v>918</v>
      </c>
      <c r="C614" s="286">
        <v>4</v>
      </c>
      <c r="D614" s="286">
        <v>9</v>
      </c>
      <c r="E614" s="269" t="s">
        <v>632</v>
      </c>
      <c r="F614" s="270" t="s">
        <v>331</v>
      </c>
      <c r="G614" s="272">
        <v>400.9</v>
      </c>
    </row>
    <row r="615" spans="1:7">
      <c r="A615" s="284" t="s">
        <v>196</v>
      </c>
      <c r="B615" s="285">
        <v>918</v>
      </c>
      <c r="C615" s="286">
        <v>5</v>
      </c>
      <c r="D615" s="286"/>
      <c r="E615" s="269" t="s">
        <v>323</v>
      </c>
      <c r="F615" s="270" t="s">
        <v>323</v>
      </c>
      <c r="G615" s="272">
        <v>8944.9</v>
      </c>
    </row>
    <row r="616" spans="1:7">
      <c r="A616" s="284" t="s">
        <v>179</v>
      </c>
      <c r="B616" s="285">
        <v>918</v>
      </c>
      <c r="C616" s="286">
        <v>5</v>
      </c>
      <c r="D616" s="286">
        <v>3</v>
      </c>
      <c r="E616" s="269" t="s">
        <v>323</v>
      </c>
      <c r="F616" s="270" t="s">
        <v>323</v>
      </c>
      <c r="G616" s="272">
        <v>16.5</v>
      </c>
    </row>
    <row r="617" spans="1:7" ht="46.8">
      <c r="A617" s="284" t="s">
        <v>623</v>
      </c>
      <c r="B617" s="285">
        <v>918</v>
      </c>
      <c r="C617" s="286">
        <v>5</v>
      </c>
      <c r="D617" s="286">
        <v>3</v>
      </c>
      <c r="E617" s="269" t="s">
        <v>624</v>
      </c>
      <c r="F617" s="270" t="s">
        <v>323</v>
      </c>
      <c r="G617" s="272">
        <v>16.5</v>
      </c>
    </row>
    <row r="618" spans="1:7" ht="46.8">
      <c r="A618" s="284" t="s">
        <v>625</v>
      </c>
      <c r="B618" s="285">
        <v>918</v>
      </c>
      <c r="C618" s="286">
        <v>5</v>
      </c>
      <c r="D618" s="286">
        <v>3</v>
      </c>
      <c r="E618" s="269" t="s">
        <v>626</v>
      </c>
      <c r="F618" s="270" t="s">
        <v>323</v>
      </c>
      <c r="G618" s="272">
        <v>16.5</v>
      </c>
    </row>
    <row r="619" spans="1:7" ht="46.8">
      <c r="A619" s="284" t="s">
        <v>627</v>
      </c>
      <c r="B619" s="285">
        <v>918</v>
      </c>
      <c r="C619" s="286">
        <v>5</v>
      </c>
      <c r="D619" s="286">
        <v>3</v>
      </c>
      <c r="E619" s="269" t="s">
        <v>628</v>
      </c>
      <c r="F619" s="270" t="s">
        <v>323</v>
      </c>
      <c r="G619" s="272">
        <v>16.5</v>
      </c>
    </row>
    <row r="620" spans="1:7" ht="46.8">
      <c r="A620" s="284" t="s">
        <v>633</v>
      </c>
      <c r="B620" s="285">
        <v>918</v>
      </c>
      <c r="C620" s="286">
        <v>5</v>
      </c>
      <c r="D620" s="286">
        <v>3</v>
      </c>
      <c r="E620" s="269" t="s">
        <v>634</v>
      </c>
      <c r="F620" s="270" t="s">
        <v>323</v>
      </c>
      <c r="G620" s="272">
        <v>16.5</v>
      </c>
    </row>
    <row r="621" spans="1:7" ht="31.2">
      <c r="A621" s="284" t="s">
        <v>330</v>
      </c>
      <c r="B621" s="285">
        <v>918</v>
      </c>
      <c r="C621" s="286">
        <v>5</v>
      </c>
      <c r="D621" s="286">
        <v>3</v>
      </c>
      <c r="E621" s="269" t="s">
        <v>634</v>
      </c>
      <c r="F621" s="270" t="s">
        <v>331</v>
      </c>
      <c r="G621" s="272">
        <v>16.5</v>
      </c>
    </row>
    <row r="622" spans="1:7">
      <c r="A622" s="284" t="s">
        <v>166</v>
      </c>
      <c r="B622" s="285">
        <v>918</v>
      </c>
      <c r="C622" s="286">
        <v>5</v>
      </c>
      <c r="D622" s="286">
        <v>5</v>
      </c>
      <c r="E622" s="269" t="s">
        <v>323</v>
      </c>
      <c r="F622" s="270" t="s">
        <v>323</v>
      </c>
      <c r="G622" s="272">
        <v>8928.4</v>
      </c>
    </row>
    <row r="623" spans="1:7" ht="46.8">
      <c r="A623" s="284" t="s">
        <v>455</v>
      </c>
      <c r="B623" s="285">
        <v>918</v>
      </c>
      <c r="C623" s="286">
        <v>5</v>
      </c>
      <c r="D623" s="286">
        <v>5</v>
      </c>
      <c r="E623" s="269" t="s">
        <v>456</v>
      </c>
      <c r="F623" s="270" t="s">
        <v>323</v>
      </c>
      <c r="G623" s="272">
        <v>7651.8</v>
      </c>
    </row>
    <row r="624" spans="1:7" ht="46.8">
      <c r="A624" s="284" t="s">
        <v>487</v>
      </c>
      <c r="B624" s="285">
        <v>918</v>
      </c>
      <c r="C624" s="286">
        <v>5</v>
      </c>
      <c r="D624" s="286">
        <v>5</v>
      </c>
      <c r="E624" s="269" t="s">
        <v>488</v>
      </c>
      <c r="F624" s="270" t="s">
        <v>323</v>
      </c>
      <c r="G624" s="272">
        <v>7651.8</v>
      </c>
    </row>
    <row r="625" spans="1:7" ht="31.2">
      <c r="A625" s="284" t="s">
        <v>489</v>
      </c>
      <c r="B625" s="285">
        <v>918</v>
      </c>
      <c r="C625" s="286">
        <v>5</v>
      </c>
      <c r="D625" s="286">
        <v>5</v>
      </c>
      <c r="E625" s="269" t="s">
        <v>490</v>
      </c>
      <c r="F625" s="270" t="s">
        <v>323</v>
      </c>
      <c r="G625" s="272">
        <v>6716.3</v>
      </c>
    </row>
    <row r="626" spans="1:7" ht="31.2">
      <c r="A626" s="284" t="s">
        <v>391</v>
      </c>
      <c r="B626" s="285">
        <v>918</v>
      </c>
      <c r="C626" s="286">
        <v>5</v>
      </c>
      <c r="D626" s="286">
        <v>5</v>
      </c>
      <c r="E626" s="269" t="s">
        <v>491</v>
      </c>
      <c r="F626" s="270" t="s">
        <v>323</v>
      </c>
      <c r="G626" s="272">
        <v>5226.3</v>
      </c>
    </row>
    <row r="627" spans="1:7" ht="62.4">
      <c r="A627" s="284" t="s">
        <v>344</v>
      </c>
      <c r="B627" s="285">
        <v>918</v>
      </c>
      <c r="C627" s="286">
        <v>5</v>
      </c>
      <c r="D627" s="286">
        <v>5</v>
      </c>
      <c r="E627" s="269" t="s">
        <v>491</v>
      </c>
      <c r="F627" s="270" t="s">
        <v>345</v>
      </c>
      <c r="G627" s="272">
        <v>5073.6000000000004</v>
      </c>
    </row>
    <row r="628" spans="1:7" ht="31.2">
      <c r="A628" s="284" t="s">
        <v>330</v>
      </c>
      <c r="B628" s="285">
        <v>918</v>
      </c>
      <c r="C628" s="286">
        <v>5</v>
      </c>
      <c r="D628" s="286">
        <v>5</v>
      </c>
      <c r="E628" s="269" t="s">
        <v>491</v>
      </c>
      <c r="F628" s="270" t="s">
        <v>331</v>
      </c>
      <c r="G628" s="272">
        <v>151.9</v>
      </c>
    </row>
    <row r="629" spans="1:7">
      <c r="A629" s="284" t="s">
        <v>340</v>
      </c>
      <c r="B629" s="285">
        <v>918</v>
      </c>
      <c r="C629" s="286">
        <v>5</v>
      </c>
      <c r="D629" s="286">
        <v>5</v>
      </c>
      <c r="E629" s="269" t="s">
        <v>491</v>
      </c>
      <c r="F629" s="270" t="s">
        <v>341</v>
      </c>
      <c r="G629" s="272">
        <v>0.8</v>
      </c>
    </row>
    <row r="630" spans="1:7" ht="141" customHeight="1">
      <c r="A630" s="284" t="s">
        <v>384</v>
      </c>
      <c r="B630" s="285">
        <v>918</v>
      </c>
      <c r="C630" s="286">
        <v>5</v>
      </c>
      <c r="D630" s="286">
        <v>5</v>
      </c>
      <c r="E630" s="269" t="s">
        <v>492</v>
      </c>
      <c r="F630" s="270" t="s">
        <v>323</v>
      </c>
      <c r="G630" s="272">
        <v>1490</v>
      </c>
    </row>
    <row r="631" spans="1:7" ht="62.4">
      <c r="A631" s="284" t="s">
        <v>344</v>
      </c>
      <c r="B631" s="285">
        <v>918</v>
      </c>
      <c r="C631" s="286">
        <v>5</v>
      </c>
      <c r="D631" s="286">
        <v>5</v>
      </c>
      <c r="E631" s="269" t="s">
        <v>492</v>
      </c>
      <c r="F631" s="270" t="s">
        <v>345</v>
      </c>
      <c r="G631" s="272">
        <v>1490</v>
      </c>
    </row>
    <row r="632" spans="1:7" ht="31.2">
      <c r="A632" s="284" t="s">
        <v>493</v>
      </c>
      <c r="B632" s="285">
        <v>918</v>
      </c>
      <c r="C632" s="286">
        <v>5</v>
      </c>
      <c r="D632" s="286">
        <v>5</v>
      </c>
      <c r="E632" s="269" t="s">
        <v>494</v>
      </c>
      <c r="F632" s="270" t="s">
        <v>323</v>
      </c>
      <c r="G632" s="272">
        <v>935.5</v>
      </c>
    </row>
    <row r="633" spans="1:7" ht="62.4">
      <c r="A633" s="284" t="s">
        <v>495</v>
      </c>
      <c r="B633" s="285">
        <v>918</v>
      </c>
      <c r="C633" s="286">
        <v>5</v>
      </c>
      <c r="D633" s="286">
        <v>5</v>
      </c>
      <c r="E633" s="269" t="s">
        <v>496</v>
      </c>
      <c r="F633" s="270" t="s">
        <v>323</v>
      </c>
      <c r="G633" s="272">
        <v>935.5</v>
      </c>
    </row>
    <row r="634" spans="1:7" ht="62.4">
      <c r="A634" s="284" t="s">
        <v>344</v>
      </c>
      <c r="B634" s="285">
        <v>918</v>
      </c>
      <c r="C634" s="286">
        <v>5</v>
      </c>
      <c r="D634" s="286">
        <v>5</v>
      </c>
      <c r="E634" s="269" t="s">
        <v>496</v>
      </c>
      <c r="F634" s="270" t="s">
        <v>345</v>
      </c>
      <c r="G634" s="272">
        <v>891</v>
      </c>
    </row>
    <row r="635" spans="1:7" ht="31.2">
      <c r="A635" s="284" t="s">
        <v>330</v>
      </c>
      <c r="B635" s="285">
        <v>918</v>
      </c>
      <c r="C635" s="286">
        <v>5</v>
      </c>
      <c r="D635" s="286">
        <v>5</v>
      </c>
      <c r="E635" s="269" t="s">
        <v>496</v>
      </c>
      <c r="F635" s="270" t="s">
        <v>331</v>
      </c>
      <c r="G635" s="272">
        <v>44.5</v>
      </c>
    </row>
    <row r="636" spans="1:7" ht="46.8">
      <c r="A636" s="284" t="s">
        <v>623</v>
      </c>
      <c r="B636" s="285">
        <v>918</v>
      </c>
      <c r="C636" s="286">
        <v>5</v>
      </c>
      <c r="D636" s="286">
        <v>5</v>
      </c>
      <c r="E636" s="269" t="s">
        <v>624</v>
      </c>
      <c r="F636" s="270" t="s">
        <v>323</v>
      </c>
      <c r="G636" s="272">
        <v>1276.5999999999999</v>
      </c>
    </row>
    <row r="637" spans="1:7" ht="46.8">
      <c r="A637" s="284" t="s">
        <v>625</v>
      </c>
      <c r="B637" s="285">
        <v>918</v>
      </c>
      <c r="C637" s="286">
        <v>5</v>
      </c>
      <c r="D637" s="286">
        <v>5</v>
      </c>
      <c r="E637" s="269" t="s">
        <v>626</v>
      </c>
      <c r="F637" s="270" t="s">
        <v>323</v>
      </c>
      <c r="G637" s="272">
        <v>1276.5999999999999</v>
      </c>
    </row>
    <row r="638" spans="1:7" ht="46.8">
      <c r="A638" s="284" t="s">
        <v>627</v>
      </c>
      <c r="B638" s="285">
        <v>918</v>
      </c>
      <c r="C638" s="286">
        <v>5</v>
      </c>
      <c r="D638" s="286">
        <v>5</v>
      </c>
      <c r="E638" s="269" t="s">
        <v>628</v>
      </c>
      <c r="F638" s="270" t="s">
        <v>323</v>
      </c>
      <c r="G638" s="272">
        <v>1276.5999999999999</v>
      </c>
    </row>
    <row r="639" spans="1:7" ht="46.8">
      <c r="A639" s="284" t="s">
        <v>633</v>
      </c>
      <c r="B639" s="285">
        <v>918</v>
      </c>
      <c r="C639" s="286">
        <v>5</v>
      </c>
      <c r="D639" s="286">
        <v>5</v>
      </c>
      <c r="E639" s="269" t="s">
        <v>634</v>
      </c>
      <c r="F639" s="270" t="s">
        <v>323</v>
      </c>
      <c r="G639" s="272">
        <v>1276.5999999999999</v>
      </c>
    </row>
    <row r="640" spans="1:7" ht="31.2">
      <c r="A640" s="284" t="s">
        <v>463</v>
      </c>
      <c r="B640" s="285">
        <v>918</v>
      </c>
      <c r="C640" s="286">
        <v>5</v>
      </c>
      <c r="D640" s="286">
        <v>5</v>
      </c>
      <c r="E640" s="269" t="s">
        <v>634</v>
      </c>
      <c r="F640" s="270" t="s">
        <v>464</v>
      </c>
      <c r="G640" s="272">
        <v>1276.5999999999999</v>
      </c>
    </row>
    <row r="641" spans="1:7">
      <c r="A641" s="284" t="s">
        <v>197</v>
      </c>
      <c r="B641" s="285">
        <v>918</v>
      </c>
      <c r="C641" s="286">
        <v>6</v>
      </c>
      <c r="D641" s="286"/>
      <c r="E641" s="269" t="s">
        <v>323</v>
      </c>
      <c r="F641" s="270" t="s">
        <v>323</v>
      </c>
      <c r="G641" s="272">
        <v>111393.9</v>
      </c>
    </row>
    <row r="642" spans="1:7">
      <c r="A642" s="284" t="s">
        <v>163</v>
      </c>
      <c r="B642" s="285">
        <v>918</v>
      </c>
      <c r="C642" s="286">
        <v>6</v>
      </c>
      <c r="D642" s="286">
        <v>5</v>
      </c>
      <c r="E642" s="269" t="s">
        <v>323</v>
      </c>
      <c r="F642" s="270" t="s">
        <v>323</v>
      </c>
      <c r="G642" s="272">
        <v>111393.9</v>
      </c>
    </row>
    <row r="643" spans="1:7" ht="46.8">
      <c r="A643" s="284" t="s">
        <v>455</v>
      </c>
      <c r="B643" s="285">
        <v>918</v>
      </c>
      <c r="C643" s="286">
        <v>6</v>
      </c>
      <c r="D643" s="286">
        <v>5</v>
      </c>
      <c r="E643" s="269" t="s">
        <v>456</v>
      </c>
      <c r="F643" s="270" t="s">
        <v>323</v>
      </c>
      <c r="G643" s="272">
        <v>111393.9</v>
      </c>
    </row>
    <row r="644" spans="1:7" ht="46.8">
      <c r="A644" s="284" t="s">
        <v>469</v>
      </c>
      <c r="B644" s="285">
        <v>918</v>
      </c>
      <c r="C644" s="286">
        <v>6</v>
      </c>
      <c r="D644" s="286">
        <v>5</v>
      </c>
      <c r="E644" s="269" t="s">
        <v>470</v>
      </c>
      <c r="F644" s="270" t="s">
        <v>323</v>
      </c>
      <c r="G644" s="272">
        <v>111393.9</v>
      </c>
    </row>
    <row r="645" spans="1:7" ht="46.8">
      <c r="A645" s="284" t="s">
        <v>471</v>
      </c>
      <c r="B645" s="285">
        <v>918</v>
      </c>
      <c r="C645" s="286">
        <v>6</v>
      </c>
      <c r="D645" s="286">
        <v>5</v>
      </c>
      <c r="E645" s="269" t="s">
        <v>472</v>
      </c>
      <c r="F645" s="270" t="s">
        <v>323</v>
      </c>
      <c r="G645" s="272">
        <v>111393.9</v>
      </c>
    </row>
    <row r="646" spans="1:7" ht="31.2">
      <c r="A646" s="284" t="s">
        <v>473</v>
      </c>
      <c r="B646" s="285">
        <v>918</v>
      </c>
      <c r="C646" s="286">
        <v>6</v>
      </c>
      <c r="D646" s="286">
        <v>5</v>
      </c>
      <c r="E646" s="269" t="s">
        <v>474</v>
      </c>
      <c r="F646" s="270" t="s">
        <v>323</v>
      </c>
      <c r="G646" s="272">
        <v>111393.9</v>
      </c>
    </row>
    <row r="647" spans="1:7" ht="31.2">
      <c r="A647" s="284" t="s">
        <v>463</v>
      </c>
      <c r="B647" s="285">
        <v>918</v>
      </c>
      <c r="C647" s="286">
        <v>6</v>
      </c>
      <c r="D647" s="286">
        <v>5</v>
      </c>
      <c r="E647" s="269" t="s">
        <v>474</v>
      </c>
      <c r="F647" s="270" t="s">
        <v>464</v>
      </c>
      <c r="G647" s="272">
        <v>111393.9</v>
      </c>
    </row>
    <row r="648" spans="1:7">
      <c r="A648" s="284" t="s">
        <v>198</v>
      </c>
      <c r="B648" s="285">
        <v>918</v>
      </c>
      <c r="C648" s="286">
        <v>7</v>
      </c>
      <c r="D648" s="286"/>
      <c r="E648" s="269" t="s">
        <v>323</v>
      </c>
      <c r="F648" s="270" t="s">
        <v>323</v>
      </c>
      <c r="G648" s="272">
        <v>879</v>
      </c>
    </row>
    <row r="649" spans="1:7">
      <c r="A649" s="284" t="s">
        <v>155</v>
      </c>
      <c r="B649" s="285">
        <v>918</v>
      </c>
      <c r="C649" s="286">
        <v>7</v>
      </c>
      <c r="D649" s="286">
        <v>2</v>
      </c>
      <c r="E649" s="269" t="s">
        <v>323</v>
      </c>
      <c r="F649" s="270" t="s">
        <v>323</v>
      </c>
      <c r="G649" s="272">
        <v>834</v>
      </c>
    </row>
    <row r="650" spans="1:7" ht="46.8">
      <c r="A650" s="284" t="s">
        <v>455</v>
      </c>
      <c r="B650" s="285">
        <v>918</v>
      </c>
      <c r="C650" s="286">
        <v>7</v>
      </c>
      <c r="D650" s="286">
        <v>2</v>
      </c>
      <c r="E650" s="269" t="s">
        <v>456</v>
      </c>
      <c r="F650" s="270" t="s">
        <v>323</v>
      </c>
      <c r="G650" s="272">
        <v>834</v>
      </c>
    </row>
    <row r="651" spans="1:7" ht="46.8">
      <c r="A651" s="284" t="s">
        <v>457</v>
      </c>
      <c r="B651" s="285">
        <v>918</v>
      </c>
      <c r="C651" s="286">
        <v>7</v>
      </c>
      <c r="D651" s="286">
        <v>2</v>
      </c>
      <c r="E651" s="269" t="s">
        <v>458</v>
      </c>
      <c r="F651" s="270" t="s">
        <v>323</v>
      </c>
      <c r="G651" s="272">
        <v>834</v>
      </c>
    </row>
    <row r="652" spans="1:7" ht="31.5" customHeight="1">
      <c r="A652" s="284" t="s">
        <v>459</v>
      </c>
      <c r="B652" s="285">
        <v>918</v>
      </c>
      <c r="C652" s="286">
        <v>7</v>
      </c>
      <c r="D652" s="286">
        <v>2</v>
      </c>
      <c r="E652" s="269" t="s">
        <v>460</v>
      </c>
      <c r="F652" s="270" t="s">
        <v>323</v>
      </c>
      <c r="G652" s="272">
        <v>834</v>
      </c>
    </row>
    <row r="653" spans="1:7" ht="31.2">
      <c r="A653" s="284" t="s">
        <v>461</v>
      </c>
      <c r="B653" s="285">
        <v>918</v>
      </c>
      <c r="C653" s="286">
        <v>7</v>
      </c>
      <c r="D653" s="286">
        <v>2</v>
      </c>
      <c r="E653" s="269" t="s">
        <v>462</v>
      </c>
      <c r="F653" s="270" t="s">
        <v>323</v>
      </c>
      <c r="G653" s="272">
        <v>834</v>
      </c>
    </row>
    <row r="654" spans="1:7" ht="31.2">
      <c r="A654" s="284" t="s">
        <v>463</v>
      </c>
      <c r="B654" s="285">
        <v>918</v>
      </c>
      <c r="C654" s="286">
        <v>7</v>
      </c>
      <c r="D654" s="286">
        <v>2</v>
      </c>
      <c r="E654" s="269" t="s">
        <v>462</v>
      </c>
      <c r="F654" s="270" t="s">
        <v>464</v>
      </c>
      <c r="G654" s="272">
        <v>834</v>
      </c>
    </row>
    <row r="655" spans="1:7" ht="31.2">
      <c r="A655" s="284" t="s">
        <v>154</v>
      </c>
      <c r="B655" s="285">
        <v>918</v>
      </c>
      <c r="C655" s="286">
        <v>7</v>
      </c>
      <c r="D655" s="286">
        <v>5</v>
      </c>
      <c r="E655" s="269" t="s">
        <v>323</v>
      </c>
      <c r="F655" s="270" t="s">
        <v>323</v>
      </c>
      <c r="G655" s="272">
        <v>45</v>
      </c>
    </row>
    <row r="656" spans="1:7" ht="46.8">
      <c r="A656" s="284" t="s">
        <v>623</v>
      </c>
      <c r="B656" s="285">
        <v>918</v>
      </c>
      <c r="C656" s="286">
        <v>7</v>
      </c>
      <c r="D656" s="286">
        <v>5</v>
      </c>
      <c r="E656" s="269" t="s">
        <v>624</v>
      </c>
      <c r="F656" s="270" t="s">
        <v>323</v>
      </c>
      <c r="G656" s="272">
        <v>45</v>
      </c>
    </row>
    <row r="657" spans="1:7" ht="31.2">
      <c r="A657" s="284" t="s">
        <v>643</v>
      </c>
      <c r="B657" s="285">
        <v>918</v>
      </c>
      <c r="C657" s="286">
        <v>7</v>
      </c>
      <c r="D657" s="286">
        <v>5</v>
      </c>
      <c r="E657" s="269" t="s">
        <v>644</v>
      </c>
      <c r="F657" s="270" t="s">
        <v>323</v>
      </c>
      <c r="G657" s="272">
        <v>45</v>
      </c>
    </row>
    <row r="658" spans="1:7" ht="46.8">
      <c r="A658" s="284" t="s">
        <v>657</v>
      </c>
      <c r="B658" s="285">
        <v>918</v>
      </c>
      <c r="C658" s="286">
        <v>7</v>
      </c>
      <c r="D658" s="286">
        <v>5</v>
      </c>
      <c r="E658" s="269" t="s">
        <v>658</v>
      </c>
      <c r="F658" s="270" t="s">
        <v>323</v>
      </c>
      <c r="G658" s="272">
        <v>45</v>
      </c>
    </row>
    <row r="659" spans="1:7" ht="15" customHeight="1">
      <c r="A659" s="284" t="s">
        <v>334</v>
      </c>
      <c r="B659" s="285">
        <v>918</v>
      </c>
      <c r="C659" s="286">
        <v>7</v>
      </c>
      <c r="D659" s="286">
        <v>5</v>
      </c>
      <c r="E659" s="269" t="s">
        <v>659</v>
      </c>
      <c r="F659" s="270" t="s">
        <v>323</v>
      </c>
      <c r="G659" s="272">
        <v>45</v>
      </c>
    </row>
    <row r="660" spans="1:7" ht="31.2">
      <c r="A660" s="284" t="s">
        <v>330</v>
      </c>
      <c r="B660" s="285">
        <v>918</v>
      </c>
      <c r="C660" s="286">
        <v>7</v>
      </c>
      <c r="D660" s="286">
        <v>5</v>
      </c>
      <c r="E660" s="269" t="s">
        <v>659</v>
      </c>
      <c r="F660" s="270" t="s">
        <v>331</v>
      </c>
      <c r="G660" s="272">
        <v>45</v>
      </c>
    </row>
    <row r="661" spans="1:7">
      <c r="A661" s="284" t="s">
        <v>201</v>
      </c>
      <c r="B661" s="285">
        <v>918</v>
      </c>
      <c r="C661" s="286">
        <v>10</v>
      </c>
      <c r="D661" s="286"/>
      <c r="E661" s="269" t="s">
        <v>323</v>
      </c>
      <c r="F661" s="270" t="s">
        <v>323</v>
      </c>
      <c r="G661" s="272">
        <v>10220</v>
      </c>
    </row>
    <row r="662" spans="1:7">
      <c r="A662" s="284" t="s">
        <v>167</v>
      </c>
      <c r="B662" s="285">
        <v>918</v>
      </c>
      <c r="C662" s="286">
        <v>10</v>
      </c>
      <c r="D662" s="286">
        <v>3</v>
      </c>
      <c r="E662" s="269" t="s">
        <v>323</v>
      </c>
      <c r="F662" s="270" t="s">
        <v>323</v>
      </c>
      <c r="G662" s="272">
        <v>10220</v>
      </c>
    </row>
    <row r="663" spans="1:7" ht="46.8">
      <c r="A663" s="284" t="s">
        <v>455</v>
      </c>
      <c r="B663" s="285">
        <v>918</v>
      </c>
      <c r="C663" s="286">
        <v>10</v>
      </c>
      <c r="D663" s="286">
        <v>3</v>
      </c>
      <c r="E663" s="269" t="s">
        <v>456</v>
      </c>
      <c r="F663" s="270" t="s">
        <v>323</v>
      </c>
      <c r="G663" s="272">
        <v>10220</v>
      </c>
    </row>
    <row r="664" spans="1:7" ht="46.8">
      <c r="A664" s="284" t="s">
        <v>487</v>
      </c>
      <c r="B664" s="285">
        <v>918</v>
      </c>
      <c r="C664" s="286">
        <v>10</v>
      </c>
      <c r="D664" s="286">
        <v>3</v>
      </c>
      <c r="E664" s="269" t="s">
        <v>488</v>
      </c>
      <c r="F664" s="270" t="s">
        <v>323</v>
      </c>
      <c r="G664" s="272">
        <v>10220</v>
      </c>
    </row>
    <row r="665" spans="1:7" ht="31.2">
      <c r="A665" s="284" t="s">
        <v>493</v>
      </c>
      <c r="B665" s="285">
        <v>918</v>
      </c>
      <c r="C665" s="286">
        <v>10</v>
      </c>
      <c r="D665" s="286">
        <v>3</v>
      </c>
      <c r="E665" s="269" t="s">
        <v>494</v>
      </c>
      <c r="F665" s="270" t="s">
        <v>323</v>
      </c>
      <c r="G665" s="272">
        <v>10220</v>
      </c>
    </row>
    <row r="666" spans="1:7" ht="31.2">
      <c r="A666" s="284" t="s">
        <v>497</v>
      </c>
      <c r="B666" s="285">
        <v>918</v>
      </c>
      <c r="C666" s="286">
        <v>10</v>
      </c>
      <c r="D666" s="286">
        <v>3</v>
      </c>
      <c r="E666" s="269" t="s">
        <v>498</v>
      </c>
      <c r="F666" s="270" t="s">
        <v>323</v>
      </c>
      <c r="G666" s="272">
        <v>10220</v>
      </c>
    </row>
    <row r="667" spans="1:7" ht="31.2">
      <c r="A667" s="284" t="s">
        <v>330</v>
      </c>
      <c r="B667" s="285">
        <v>918</v>
      </c>
      <c r="C667" s="286">
        <v>10</v>
      </c>
      <c r="D667" s="286">
        <v>3</v>
      </c>
      <c r="E667" s="269" t="s">
        <v>498</v>
      </c>
      <c r="F667" s="270" t="s">
        <v>331</v>
      </c>
      <c r="G667" s="272">
        <v>230</v>
      </c>
    </row>
    <row r="668" spans="1:7">
      <c r="A668" s="284" t="s">
        <v>338</v>
      </c>
      <c r="B668" s="285">
        <v>918</v>
      </c>
      <c r="C668" s="286">
        <v>10</v>
      </c>
      <c r="D668" s="286">
        <v>3</v>
      </c>
      <c r="E668" s="269" t="s">
        <v>498</v>
      </c>
      <c r="F668" s="270" t="s">
        <v>339</v>
      </c>
      <c r="G668" s="272">
        <v>9990</v>
      </c>
    </row>
    <row r="669" spans="1:7">
      <c r="A669" s="284" t="s">
        <v>202</v>
      </c>
      <c r="B669" s="285">
        <v>918</v>
      </c>
      <c r="C669" s="286">
        <v>11</v>
      </c>
      <c r="D669" s="286"/>
      <c r="E669" s="269" t="s">
        <v>323</v>
      </c>
      <c r="F669" s="270" t="s">
        <v>323</v>
      </c>
      <c r="G669" s="272">
        <v>3650</v>
      </c>
    </row>
    <row r="670" spans="1:7">
      <c r="A670" s="284" t="s">
        <v>181</v>
      </c>
      <c r="B670" s="285">
        <v>918</v>
      </c>
      <c r="C670" s="286">
        <v>11</v>
      </c>
      <c r="D670" s="286">
        <v>1</v>
      </c>
      <c r="E670" s="269" t="s">
        <v>323</v>
      </c>
      <c r="F670" s="270" t="s">
        <v>323</v>
      </c>
      <c r="G670" s="272">
        <v>3650</v>
      </c>
    </row>
    <row r="671" spans="1:7" ht="46.8">
      <c r="A671" s="284" t="s">
        <v>662</v>
      </c>
      <c r="B671" s="285">
        <v>918</v>
      </c>
      <c r="C671" s="286">
        <v>11</v>
      </c>
      <c r="D671" s="286">
        <v>1</v>
      </c>
      <c r="E671" s="269" t="s">
        <v>663</v>
      </c>
      <c r="F671" s="270" t="s">
        <v>323</v>
      </c>
      <c r="G671" s="272">
        <v>3650</v>
      </c>
    </row>
    <row r="672" spans="1:7" ht="46.8">
      <c r="A672" s="284" t="s">
        <v>675</v>
      </c>
      <c r="B672" s="285">
        <v>918</v>
      </c>
      <c r="C672" s="286">
        <v>11</v>
      </c>
      <c r="D672" s="286">
        <v>1</v>
      </c>
      <c r="E672" s="269" t="s">
        <v>676</v>
      </c>
      <c r="F672" s="270" t="s">
        <v>323</v>
      </c>
      <c r="G672" s="272">
        <v>3650</v>
      </c>
    </row>
    <row r="673" spans="1:7" ht="31.2">
      <c r="A673" s="284" t="s">
        <v>687</v>
      </c>
      <c r="B673" s="285">
        <v>918</v>
      </c>
      <c r="C673" s="286">
        <v>11</v>
      </c>
      <c r="D673" s="286">
        <v>1</v>
      </c>
      <c r="E673" s="269" t="s">
        <v>688</v>
      </c>
      <c r="F673" s="270" t="s">
        <v>323</v>
      </c>
      <c r="G673" s="272">
        <v>3650</v>
      </c>
    </row>
    <row r="674" spans="1:7" ht="31.2">
      <c r="A674" s="284" t="s">
        <v>691</v>
      </c>
      <c r="B674" s="285">
        <v>918</v>
      </c>
      <c r="C674" s="286">
        <v>11</v>
      </c>
      <c r="D674" s="286">
        <v>1</v>
      </c>
      <c r="E674" s="269" t="s">
        <v>692</v>
      </c>
      <c r="F674" s="270" t="s">
        <v>323</v>
      </c>
      <c r="G674" s="272">
        <v>3650</v>
      </c>
    </row>
    <row r="675" spans="1:7" ht="31.2">
      <c r="A675" s="284" t="s">
        <v>463</v>
      </c>
      <c r="B675" s="285">
        <v>918</v>
      </c>
      <c r="C675" s="286">
        <v>11</v>
      </c>
      <c r="D675" s="286">
        <v>1</v>
      </c>
      <c r="E675" s="269" t="s">
        <v>692</v>
      </c>
      <c r="F675" s="270" t="s">
        <v>464</v>
      </c>
      <c r="G675" s="272">
        <v>3650</v>
      </c>
    </row>
    <row r="676" spans="1:7" s="262" customFormat="1">
      <c r="A676" s="281" t="s">
        <v>804</v>
      </c>
      <c r="B676" s="282">
        <v>923</v>
      </c>
      <c r="C676" s="283"/>
      <c r="D676" s="283"/>
      <c r="E676" s="264" t="s">
        <v>323</v>
      </c>
      <c r="F676" s="265" t="s">
        <v>323</v>
      </c>
      <c r="G676" s="267">
        <v>2311.9</v>
      </c>
    </row>
    <row r="677" spans="1:7">
      <c r="A677" s="284" t="s">
        <v>192</v>
      </c>
      <c r="B677" s="285">
        <v>923</v>
      </c>
      <c r="C677" s="286">
        <v>1</v>
      </c>
      <c r="D677" s="286"/>
      <c r="E677" s="269" t="s">
        <v>323</v>
      </c>
      <c r="F677" s="270" t="s">
        <v>323</v>
      </c>
      <c r="G677" s="272">
        <v>2268.9</v>
      </c>
    </row>
    <row r="678" spans="1:7" ht="46.8">
      <c r="A678" s="284" t="s">
        <v>168</v>
      </c>
      <c r="B678" s="285">
        <v>923</v>
      </c>
      <c r="C678" s="286">
        <v>1</v>
      </c>
      <c r="D678" s="286">
        <v>6</v>
      </c>
      <c r="E678" s="269" t="s">
        <v>323</v>
      </c>
      <c r="F678" s="270" t="s">
        <v>323</v>
      </c>
      <c r="G678" s="272">
        <v>2268.9</v>
      </c>
    </row>
    <row r="679" spans="1:7">
      <c r="A679" s="284" t="s">
        <v>749</v>
      </c>
      <c r="B679" s="285">
        <v>923</v>
      </c>
      <c r="C679" s="286">
        <v>1</v>
      </c>
      <c r="D679" s="286">
        <v>6</v>
      </c>
      <c r="E679" s="269" t="s">
        <v>750</v>
      </c>
      <c r="F679" s="270" t="s">
        <v>323</v>
      </c>
      <c r="G679" s="272">
        <v>2268.9</v>
      </c>
    </row>
    <row r="680" spans="1:7" ht="31.2">
      <c r="A680" s="284" t="s">
        <v>761</v>
      </c>
      <c r="B680" s="285">
        <v>923</v>
      </c>
      <c r="C680" s="286">
        <v>1</v>
      </c>
      <c r="D680" s="286">
        <v>6</v>
      </c>
      <c r="E680" s="269" t="s">
        <v>762</v>
      </c>
      <c r="F680" s="270" t="s">
        <v>323</v>
      </c>
      <c r="G680" s="272">
        <v>2268.9</v>
      </c>
    </row>
    <row r="681" spans="1:7" ht="31.2">
      <c r="A681" s="284" t="s">
        <v>763</v>
      </c>
      <c r="B681" s="285">
        <v>923</v>
      </c>
      <c r="C681" s="286">
        <v>1</v>
      </c>
      <c r="D681" s="286">
        <v>6</v>
      </c>
      <c r="E681" s="269" t="s">
        <v>764</v>
      </c>
      <c r="F681" s="270" t="s">
        <v>323</v>
      </c>
      <c r="G681" s="272">
        <v>1200.3</v>
      </c>
    </row>
    <row r="682" spans="1:7">
      <c r="A682" s="284" t="s">
        <v>452</v>
      </c>
      <c r="B682" s="285">
        <v>923</v>
      </c>
      <c r="C682" s="286">
        <v>1</v>
      </c>
      <c r="D682" s="286">
        <v>6</v>
      </c>
      <c r="E682" s="269" t="s">
        <v>766</v>
      </c>
      <c r="F682" s="270" t="s">
        <v>323</v>
      </c>
      <c r="G682" s="272">
        <v>1035.2</v>
      </c>
    </row>
    <row r="683" spans="1:7" ht="62.4">
      <c r="A683" s="284" t="s">
        <v>344</v>
      </c>
      <c r="B683" s="285">
        <v>923</v>
      </c>
      <c r="C683" s="286">
        <v>1</v>
      </c>
      <c r="D683" s="286">
        <v>6</v>
      </c>
      <c r="E683" s="269" t="s">
        <v>766</v>
      </c>
      <c r="F683" s="270" t="s">
        <v>345</v>
      </c>
      <c r="G683" s="272">
        <v>1035.0999999999999</v>
      </c>
    </row>
    <row r="684" spans="1:7">
      <c r="A684" s="284" t="s">
        <v>340</v>
      </c>
      <c r="B684" s="285">
        <v>923</v>
      </c>
      <c r="C684" s="286">
        <v>1</v>
      </c>
      <c r="D684" s="286">
        <v>6</v>
      </c>
      <c r="E684" s="269" t="s">
        <v>766</v>
      </c>
      <c r="F684" s="270" t="s">
        <v>341</v>
      </c>
      <c r="G684" s="272">
        <v>0.1</v>
      </c>
    </row>
    <row r="685" spans="1:7" ht="141" customHeight="1">
      <c r="A685" s="284" t="s">
        <v>384</v>
      </c>
      <c r="B685" s="285">
        <v>923</v>
      </c>
      <c r="C685" s="286">
        <v>1</v>
      </c>
      <c r="D685" s="286">
        <v>6</v>
      </c>
      <c r="E685" s="269" t="s">
        <v>767</v>
      </c>
      <c r="F685" s="270" t="s">
        <v>323</v>
      </c>
      <c r="G685" s="272">
        <v>165.1</v>
      </c>
    </row>
    <row r="686" spans="1:7" ht="62.4">
      <c r="A686" s="284" t="s">
        <v>344</v>
      </c>
      <c r="B686" s="285">
        <v>923</v>
      </c>
      <c r="C686" s="286">
        <v>1</v>
      </c>
      <c r="D686" s="286">
        <v>6</v>
      </c>
      <c r="E686" s="269" t="s">
        <v>767</v>
      </c>
      <c r="F686" s="270" t="s">
        <v>345</v>
      </c>
      <c r="G686" s="272">
        <v>165.1</v>
      </c>
    </row>
    <row r="687" spans="1:7" ht="31.2">
      <c r="A687" s="284" t="s">
        <v>768</v>
      </c>
      <c r="B687" s="285">
        <v>923</v>
      </c>
      <c r="C687" s="286">
        <v>1</v>
      </c>
      <c r="D687" s="286">
        <v>6</v>
      </c>
      <c r="E687" s="269" t="s">
        <v>769</v>
      </c>
      <c r="F687" s="270" t="s">
        <v>323</v>
      </c>
      <c r="G687" s="272">
        <v>1068.5999999999999</v>
      </c>
    </row>
    <row r="688" spans="1:7">
      <c r="A688" s="284" t="s">
        <v>452</v>
      </c>
      <c r="B688" s="285">
        <v>923</v>
      </c>
      <c r="C688" s="286">
        <v>1</v>
      </c>
      <c r="D688" s="286">
        <v>6</v>
      </c>
      <c r="E688" s="269" t="s">
        <v>770</v>
      </c>
      <c r="F688" s="270" t="s">
        <v>323</v>
      </c>
      <c r="G688" s="272">
        <v>960.6</v>
      </c>
    </row>
    <row r="689" spans="1:7" ht="62.4">
      <c r="A689" s="284" t="s">
        <v>344</v>
      </c>
      <c r="B689" s="285">
        <v>923</v>
      </c>
      <c r="C689" s="286">
        <v>1</v>
      </c>
      <c r="D689" s="286">
        <v>6</v>
      </c>
      <c r="E689" s="269" t="s">
        <v>770</v>
      </c>
      <c r="F689" s="270" t="s">
        <v>345</v>
      </c>
      <c r="G689" s="272">
        <v>948.4</v>
      </c>
    </row>
    <row r="690" spans="1:7" ht="31.2">
      <c r="A690" s="284" t="s">
        <v>330</v>
      </c>
      <c r="B690" s="285">
        <v>923</v>
      </c>
      <c r="C690" s="286">
        <v>1</v>
      </c>
      <c r="D690" s="286">
        <v>6</v>
      </c>
      <c r="E690" s="269" t="s">
        <v>770</v>
      </c>
      <c r="F690" s="270" t="s">
        <v>331</v>
      </c>
      <c r="G690" s="272">
        <v>12.2</v>
      </c>
    </row>
    <row r="691" spans="1:7" ht="141" customHeight="1">
      <c r="A691" s="284" t="s">
        <v>384</v>
      </c>
      <c r="B691" s="285">
        <v>923</v>
      </c>
      <c r="C691" s="286">
        <v>1</v>
      </c>
      <c r="D691" s="286">
        <v>6</v>
      </c>
      <c r="E691" s="269" t="s">
        <v>771</v>
      </c>
      <c r="F691" s="270" t="s">
        <v>323</v>
      </c>
      <c r="G691" s="272">
        <v>108</v>
      </c>
    </row>
    <row r="692" spans="1:7" ht="62.4">
      <c r="A692" s="284" t="s">
        <v>344</v>
      </c>
      <c r="B692" s="285">
        <v>923</v>
      </c>
      <c r="C692" s="286">
        <v>1</v>
      </c>
      <c r="D692" s="286">
        <v>6</v>
      </c>
      <c r="E692" s="269" t="s">
        <v>771</v>
      </c>
      <c r="F692" s="270" t="s">
        <v>345</v>
      </c>
      <c r="G692" s="272">
        <v>108</v>
      </c>
    </row>
    <row r="693" spans="1:7">
      <c r="A693" s="284" t="s">
        <v>198</v>
      </c>
      <c r="B693" s="285">
        <v>923</v>
      </c>
      <c r="C693" s="286">
        <v>7</v>
      </c>
      <c r="D693" s="286"/>
      <c r="E693" s="269" t="s">
        <v>323</v>
      </c>
      <c r="F693" s="270" t="s">
        <v>323</v>
      </c>
      <c r="G693" s="272">
        <v>43</v>
      </c>
    </row>
    <row r="694" spans="1:7" ht="31.2">
      <c r="A694" s="284" t="s">
        <v>154</v>
      </c>
      <c r="B694" s="285">
        <v>923</v>
      </c>
      <c r="C694" s="286">
        <v>7</v>
      </c>
      <c r="D694" s="286">
        <v>5</v>
      </c>
      <c r="E694" s="269" t="s">
        <v>323</v>
      </c>
      <c r="F694" s="270" t="s">
        <v>323</v>
      </c>
      <c r="G694" s="272">
        <v>43</v>
      </c>
    </row>
    <row r="695" spans="1:7">
      <c r="A695" s="284" t="s">
        <v>749</v>
      </c>
      <c r="B695" s="285">
        <v>923</v>
      </c>
      <c r="C695" s="286">
        <v>7</v>
      </c>
      <c r="D695" s="286">
        <v>5</v>
      </c>
      <c r="E695" s="269" t="s">
        <v>750</v>
      </c>
      <c r="F695" s="270" t="s">
        <v>323</v>
      </c>
      <c r="G695" s="272">
        <v>43</v>
      </c>
    </row>
    <row r="696" spans="1:7" ht="31.2">
      <c r="A696" s="284" t="s">
        <v>761</v>
      </c>
      <c r="B696" s="285">
        <v>923</v>
      </c>
      <c r="C696" s="286">
        <v>7</v>
      </c>
      <c r="D696" s="286">
        <v>5</v>
      </c>
      <c r="E696" s="269" t="s">
        <v>762</v>
      </c>
      <c r="F696" s="270" t="s">
        <v>323</v>
      </c>
      <c r="G696" s="272">
        <v>43</v>
      </c>
    </row>
    <row r="697" spans="1:7" ht="31.2">
      <c r="A697" s="284" t="s">
        <v>763</v>
      </c>
      <c r="B697" s="285">
        <v>923</v>
      </c>
      <c r="C697" s="286">
        <v>7</v>
      </c>
      <c r="D697" s="286">
        <v>5</v>
      </c>
      <c r="E697" s="269" t="s">
        <v>764</v>
      </c>
      <c r="F697" s="270" t="s">
        <v>323</v>
      </c>
      <c r="G697" s="272">
        <v>43</v>
      </c>
    </row>
    <row r="698" spans="1:7" ht="15" customHeight="1">
      <c r="A698" s="284" t="s">
        <v>334</v>
      </c>
      <c r="B698" s="285">
        <v>923</v>
      </c>
      <c r="C698" s="286">
        <v>7</v>
      </c>
      <c r="D698" s="286">
        <v>5</v>
      </c>
      <c r="E698" s="269" t="s">
        <v>765</v>
      </c>
      <c r="F698" s="270" t="s">
        <v>323</v>
      </c>
      <c r="G698" s="272">
        <v>43</v>
      </c>
    </row>
    <row r="699" spans="1:7" ht="31.2">
      <c r="A699" s="284" t="s">
        <v>330</v>
      </c>
      <c r="B699" s="285">
        <v>923</v>
      </c>
      <c r="C699" s="286">
        <v>7</v>
      </c>
      <c r="D699" s="286">
        <v>5</v>
      </c>
      <c r="E699" s="269" t="s">
        <v>765</v>
      </c>
      <c r="F699" s="270" t="s">
        <v>331</v>
      </c>
      <c r="G699" s="272">
        <v>43</v>
      </c>
    </row>
    <row r="700" spans="1:7">
      <c r="A700" s="325" t="s">
        <v>188</v>
      </c>
      <c r="B700" s="326"/>
      <c r="C700" s="326"/>
      <c r="D700" s="326"/>
      <c r="E700" s="326"/>
      <c r="F700" s="327"/>
      <c r="G700" s="267">
        <v>1273295.1000000001</v>
      </c>
    </row>
    <row r="701" spans="1:7" ht="25.5" customHeight="1">
      <c r="A701" s="273"/>
      <c r="B701" s="274"/>
      <c r="C701" s="274"/>
      <c r="D701" s="274"/>
      <c r="E701" s="259"/>
      <c r="F701" s="259"/>
      <c r="G701" s="260"/>
    </row>
    <row r="702" spans="1:7" ht="11.25" customHeight="1">
      <c r="A702" s="276"/>
      <c r="B702" s="259"/>
      <c r="C702" s="259"/>
      <c r="D702" s="259"/>
      <c r="E702" s="259"/>
      <c r="F702" s="259"/>
      <c r="G702" s="260"/>
    </row>
    <row r="703" spans="1:7">
      <c r="A703" s="257" t="s">
        <v>2</v>
      </c>
      <c r="F703" s="324" t="s">
        <v>0</v>
      </c>
      <c r="G703" s="324"/>
    </row>
  </sheetData>
  <autoFilter ref="A18:AB703"/>
  <mergeCells count="6">
    <mergeCell ref="F703:G703"/>
    <mergeCell ref="A14:G14"/>
    <mergeCell ref="A16:A17"/>
    <mergeCell ref="B16:F16"/>
    <mergeCell ref="G16:G17"/>
    <mergeCell ref="A700:F700"/>
  </mergeCells>
  <pageMargins left="0.78740157480314965" right="0.39370078740157483" top="0.78740157480314965" bottom="0.39370078740157483" header="0.51181102362204722" footer="0.11811023622047245"/>
  <pageSetup paperSize="9" scale="75" fitToHeight="0" orientation="portrait" r:id="rId1"/>
  <headerFooter differentFirst="1" alignWithMargins="0">
    <oddHeader>&amp;C&amp;P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3:H594"/>
  <sheetViews>
    <sheetView showGridLines="0" workbookViewId="0">
      <selection activeCell="L25" sqref="L25"/>
    </sheetView>
  </sheetViews>
  <sheetFormatPr defaultColWidth="9.109375" defaultRowHeight="15.6"/>
  <cols>
    <col min="1" max="1" width="52.33203125" style="257" customWidth="1"/>
    <col min="2" max="2" width="6" style="277" customWidth="1"/>
    <col min="3" max="3" width="8.109375" style="277" customWidth="1"/>
    <col min="4" max="4" width="10.33203125" style="277" customWidth="1"/>
    <col min="5" max="5" width="12.5546875" style="277" bestFit="1" customWidth="1"/>
    <col min="6" max="6" width="9" style="277" customWidth="1"/>
    <col min="7" max="7" width="10.6640625" style="257" customWidth="1"/>
    <col min="8" max="8" width="10.44140625" style="257" customWidth="1"/>
    <col min="9" max="235" width="9.109375" style="257" customWidth="1"/>
    <col min="236" max="16384" width="9.109375" style="257"/>
  </cols>
  <sheetData>
    <row r="13" spans="1:8">
      <c r="A13" s="287"/>
      <c r="B13" s="288"/>
      <c r="C13" s="288"/>
      <c r="D13" s="288"/>
      <c r="E13" s="288"/>
      <c r="F13" s="288"/>
      <c r="G13" s="289"/>
      <c r="H13"/>
    </row>
    <row r="14" spans="1:8" ht="35.25" customHeight="1">
      <c r="A14" s="335" t="s">
        <v>805</v>
      </c>
      <c r="B14" s="335"/>
      <c r="C14" s="335"/>
      <c r="D14" s="335"/>
      <c r="E14" s="335"/>
      <c r="F14" s="335"/>
      <c r="G14" s="335"/>
      <c r="H14" s="335"/>
    </row>
    <row r="15" spans="1:8" ht="16.5" customHeight="1">
      <c r="A15" s="258"/>
      <c r="B15" s="259"/>
      <c r="C15" s="259"/>
      <c r="D15" s="259"/>
      <c r="E15" s="259"/>
      <c r="F15" s="259"/>
      <c r="G15" s="260"/>
      <c r="H15" s="260"/>
    </row>
    <row r="16" spans="1:8">
      <c r="A16" s="318" t="s">
        <v>150</v>
      </c>
      <c r="B16" s="318" t="s">
        <v>151</v>
      </c>
      <c r="C16" s="318"/>
      <c r="D16" s="318"/>
      <c r="E16" s="318"/>
      <c r="F16" s="318"/>
      <c r="G16" s="318" t="s">
        <v>806</v>
      </c>
      <c r="H16" s="318"/>
    </row>
    <row r="17" spans="1:8" ht="26.4">
      <c r="A17" s="318"/>
      <c r="B17" s="224" t="s">
        <v>796</v>
      </c>
      <c r="C17" s="224" t="s">
        <v>190</v>
      </c>
      <c r="D17" s="224" t="s">
        <v>191</v>
      </c>
      <c r="E17" s="224" t="s">
        <v>318</v>
      </c>
      <c r="F17" s="224" t="s">
        <v>319</v>
      </c>
      <c r="G17" s="224">
        <v>2020</v>
      </c>
      <c r="H17" s="224">
        <v>2021</v>
      </c>
    </row>
    <row r="18" spans="1:8" ht="12.75" customHeight="1">
      <c r="A18" s="136">
        <v>1</v>
      </c>
      <c r="B18" s="136">
        <v>2</v>
      </c>
      <c r="C18" s="136">
        <v>3</v>
      </c>
      <c r="D18" s="136">
        <v>4</v>
      </c>
      <c r="E18" s="136">
        <v>5</v>
      </c>
      <c r="F18" s="136">
        <v>6</v>
      </c>
      <c r="G18" s="136">
        <v>7</v>
      </c>
      <c r="H18" s="290">
        <v>8</v>
      </c>
    </row>
    <row r="19" spans="1:8" s="262" customFormat="1" ht="31.2">
      <c r="A19" s="281" t="s">
        <v>797</v>
      </c>
      <c r="B19" s="282">
        <v>904</v>
      </c>
      <c r="C19" s="283"/>
      <c r="D19" s="283"/>
      <c r="E19" s="264" t="s">
        <v>323</v>
      </c>
      <c r="F19" s="265" t="s">
        <v>323</v>
      </c>
      <c r="G19" s="267">
        <v>25743.200000000001</v>
      </c>
      <c r="H19" s="267">
        <v>24679.599999999999</v>
      </c>
    </row>
    <row r="20" spans="1:8">
      <c r="A20" s="284" t="s">
        <v>198</v>
      </c>
      <c r="B20" s="285">
        <v>904</v>
      </c>
      <c r="C20" s="286">
        <v>7</v>
      </c>
      <c r="D20" s="286"/>
      <c r="E20" s="269" t="s">
        <v>323</v>
      </c>
      <c r="F20" s="270" t="s">
        <v>323</v>
      </c>
      <c r="G20" s="272">
        <v>5098</v>
      </c>
      <c r="H20" s="272">
        <v>4803.5</v>
      </c>
    </row>
    <row r="21" spans="1:8">
      <c r="A21" s="284" t="s">
        <v>157</v>
      </c>
      <c r="B21" s="285">
        <v>904</v>
      </c>
      <c r="C21" s="286">
        <v>7</v>
      </c>
      <c r="D21" s="286">
        <v>3</v>
      </c>
      <c r="E21" s="269" t="s">
        <v>323</v>
      </c>
      <c r="F21" s="270" t="s">
        <v>323</v>
      </c>
      <c r="G21" s="272">
        <v>5052</v>
      </c>
      <c r="H21" s="272">
        <v>4757.5</v>
      </c>
    </row>
    <row r="22" spans="1:8" ht="46.8">
      <c r="A22" s="284" t="s">
        <v>409</v>
      </c>
      <c r="B22" s="285">
        <v>904</v>
      </c>
      <c r="C22" s="286">
        <v>7</v>
      </c>
      <c r="D22" s="286">
        <v>3</v>
      </c>
      <c r="E22" s="269" t="s">
        <v>410</v>
      </c>
      <c r="F22" s="270" t="s">
        <v>323</v>
      </c>
      <c r="G22" s="272">
        <v>5052</v>
      </c>
      <c r="H22" s="272">
        <v>4737.5</v>
      </c>
    </row>
    <row r="23" spans="1:8" ht="62.4">
      <c r="A23" s="284" t="s">
        <v>411</v>
      </c>
      <c r="B23" s="285">
        <v>904</v>
      </c>
      <c r="C23" s="286">
        <v>7</v>
      </c>
      <c r="D23" s="286">
        <v>3</v>
      </c>
      <c r="E23" s="269" t="s">
        <v>412</v>
      </c>
      <c r="F23" s="270" t="s">
        <v>323</v>
      </c>
      <c r="G23" s="272">
        <v>5052</v>
      </c>
      <c r="H23" s="272">
        <v>4737.5</v>
      </c>
    </row>
    <row r="24" spans="1:8" ht="46.8">
      <c r="A24" s="284" t="s">
        <v>440</v>
      </c>
      <c r="B24" s="285">
        <v>904</v>
      </c>
      <c r="C24" s="286">
        <v>7</v>
      </c>
      <c r="D24" s="286">
        <v>3</v>
      </c>
      <c r="E24" s="269" t="s">
        <v>441</v>
      </c>
      <c r="F24" s="270" t="s">
        <v>323</v>
      </c>
      <c r="G24" s="272">
        <v>5052</v>
      </c>
      <c r="H24" s="272">
        <v>4737.5</v>
      </c>
    </row>
    <row r="25" spans="1:8" ht="15" customHeight="1">
      <c r="A25" s="284" t="s">
        <v>442</v>
      </c>
      <c r="B25" s="285">
        <v>904</v>
      </c>
      <c r="C25" s="286">
        <v>7</v>
      </c>
      <c r="D25" s="286">
        <v>3</v>
      </c>
      <c r="E25" s="269" t="s">
        <v>443</v>
      </c>
      <c r="F25" s="270" t="s">
        <v>323</v>
      </c>
      <c r="G25" s="272">
        <v>14.4</v>
      </c>
      <c r="H25" s="272">
        <v>14.4</v>
      </c>
    </row>
    <row r="26" spans="1:8" ht="15" customHeight="1">
      <c r="A26" s="284" t="s">
        <v>338</v>
      </c>
      <c r="B26" s="285">
        <v>904</v>
      </c>
      <c r="C26" s="286">
        <v>7</v>
      </c>
      <c r="D26" s="286">
        <v>3</v>
      </c>
      <c r="E26" s="269" t="s">
        <v>443</v>
      </c>
      <c r="F26" s="270" t="s">
        <v>339</v>
      </c>
      <c r="G26" s="272">
        <v>14.4</v>
      </c>
      <c r="H26" s="272">
        <v>14.4</v>
      </c>
    </row>
    <row r="27" spans="1:8" ht="15" customHeight="1">
      <c r="A27" s="284" t="s">
        <v>336</v>
      </c>
      <c r="B27" s="285">
        <v>904</v>
      </c>
      <c r="C27" s="286">
        <v>7</v>
      </c>
      <c r="D27" s="286">
        <v>3</v>
      </c>
      <c r="E27" s="269" t="s">
        <v>445</v>
      </c>
      <c r="F27" s="270" t="s">
        <v>323</v>
      </c>
      <c r="G27" s="272">
        <v>5037.6000000000004</v>
      </c>
      <c r="H27" s="272">
        <v>4723.1000000000004</v>
      </c>
    </row>
    <row r="28" spans="1:8" ht="78">
      <c r="A28" s="284" t="s">
        <v>344</v>
      </c>
      <c r="B28" s="285">
        <v>904</v>
      </c>
      <c r="C28" s="286">
        <v>7</v>
      </c>
      <c r="D28" s="286">
        <v>3</v>
      </c>
      <c r="E28" s="269" t="s">
        <v>445</v>
      </c>
      <c r="F28" s="270" t="s">
        <v>345</v>
      </c>
      <c r="G28" s="272">
        <v>4679.3999999999996</v>
      </c>
      <c r="H28" s="272">
        <v>4332.8999999999996</v>
      </c>
    </row>
    <row r="29" spans="1:8" ht="31.2">
      <c r="A29" s="284" t="s">
        <v>330</v>
      </c>
      <c r="B29" s="285">
        <v>904</v>
      </c>
      <c r="C29" s="286">
        <v>7</v>
      </c>
      <c r="D29" s="286">
        <v>3</v>
      </c>
      <c r="E29" s="269" t="s">
        <v>445</v>
      </c>
      <c r="F29" s="270" t="s">
        <v>331</v>
      </c>
      <c r="G29" s="272">
        <v>358.2</v>
      </c>
      <c r="H29" s="272">
        <v>390.2</v>
      </c>
    </row>
    <row r="30" spans="1:8" ht="62.4">
      <c r="A30" s="284" t="s">
        <v>455</v>
      </c>
      <c r="B30" s="285">
        <v>904</v>
      </c>
      <c r="C30" s="286">
        <v>7</v>
      </c>
      <c r="D30" s="286">
        <v>3</v>
      </c>
      <c r="E30" s="269" t="s">
        <v>456</v>
      </c>
      <c r="F30" s="270" t="s">
        <v>323</v>
      </c>
      <c r="G30" s="272">
        <v>0</v>
      </c>
      <c r="H30" s="272">
        <v>20</v>
      </c>
    </row>
    <row r="31" spans="1:8" ht="62.4">
      <c r="A31" s="284" t="s">
        <v>479</v>
      </c>
      <c r="B31" s="285">
        <v>904</v>
      </c>
      <c r="C31" s="286">
        <v>7</v>
      </c>
      <c r="D31" s="286">
        <v>3</v>
      </c>
      <c r="E31" s="269" t="s">
        <v>480</v>
      </c>
      <c r="F31" s="270" t="s">
        <v>323</v>
      </c>
      <c r="G31" s="272">
        <v>0</v>
      </c>
      <c r="H31" s="272">
        <v>20</v>
      </c>
    </row>
    <row r="32" spans="1:8" ht="46.8">
      <c r="A32" s="284" t="s">
        <v>481</v>
      </c>
      <c r="B32" s="285">
        <v>904</v>
      </c>
      <c r="C32" s="286">
        <v>7</v>
      </c>
      <c r="D32" s="286">
        <v>3</v>
      </c>
      <c r="E32" s="269" t="s">
        <v>482</v>
      </c>
      <c r="F32" s="270" t="s">
        <v>323</v>
      </c>
      <c r="G32" s="272">
        <v>0</v>
      </c>
      <c r="H32" s="272">
        <v>20</v>
      </c>
    </row>
    <row r="33" spans="1:8" ht="62.4">
      <c r="A33" s="284" t="s">
        <v>397</v>
      </c>
      <c r="B33" s="285">
        <v>904</v>
      </c>
      <c r="C33" s="286">
        <v>7</v>
      </c>
      <c r="D33" s="286">
        <v>3</v>
      </c>
      <c r="E33" s="269" t="s">
        <v>483</v>
      </c>
      <c r="F33" s="270" t="s">
        <v>323</v>
      </c>
      <c r="G33" s="272">
        <v>0</v>
      </c>
      <c r="H33" s="272">
        <v>20</v>
      </c>
    </row>
    <row r="34" spans="1:8" ht="31.2">
      <c r="A34" s="284" t="s">
        <v>330</v>
      </c>
      <c r="B34" s="285">
        <v>904</v>
      </c>
      <c r="C34" s="286">
        <v>7</v>
      </c>
      <c r="D34" s="286">
        <v>3</v>
      </c>
      <c r="E34" s="269" t="s">
        <v>483</v>
      </c>
      <c r="F34" s="270" t="s">
        <v>331</v>
      </c>
      <c r="G34" s="272">
        <v>0</v>
      </c>
      <c r="H34" s="272">
        <v>20</v>
      </c>
    </row>
    <row r="35" spans="1:8" ht="31.2">
      <c r="A35" s="284" t="s">
        <v>154</v>
      </c>
      <c r="B35" s="285">
        <v>904</v>
      </c>
      <c r="C35" s="286">
        <v>7</v>
      </c>
      <c r="D35" s="286">
        <v>5</v>
      </c>
      <c r="E35" s="269" t="s">
        <v>323</v>
      </c>
      <c r="F35" s="270" t="s">
        <v>323</v>
      </c>
      <c r="G35" s="272">
        <v>46</v>
      </c>
      <c r="H35" s="272">
        <v>46</v>
      </c>
    </row>
    <row r="36" spans="1:8" ht="46.8">
      <c r="A36" s="284" t="s">
        <v>409</v>
      </c>
      <c r="B36" s="285">
        <v>904</v>
      </c>
      <c r="C36" s="286">
        <v>7</v>
      </c>
      <c r="D36" s="286">
        <v>5</v>
      </c>
      <c r="E36" s="269" t="s">
        <v>410</v>
      </c>
      <c r="F36" s="270" t="s">
        <v>323</v>
      </c>
      <c r="G36" s="272">
        <v>46</v>
      </c>
      <c r="H36" s="272">
        <v>46</v>
      </c>
    </row>
    <row r="37" spans="1:8" ht="62.4">
      <c r="A37" s="284" t="s">
        <v>411</v>
      </c>
      <c r="B37" s="285">
        <v>904</v>
      </c>
      <c r="C37" s="286">
        <v>7</v>
      </c>
      <c r="D37" s="286">
        <v>5</v>
      </c>
      <c r="E37" s="269" t="s">
        <v>412</v>
      </c>
      <c r="F37" s="270" t="s">
        <v>323</v>
      </c>
      <c r="G37" s="272">
        <v>46</v>
      </c>
      <c r="H37" s="272">
        <v>46</v>
      </c>
    </row>
    <row r="38" spans="1:8">
      <c r="A38" s="284" t="s">
        <v>413</v>
      </c>
      <c r="B38" s="285">
        <v>904</v>
      </c>
      <c r="C38" s="286">
        <v>7</v>
      </c>
      <c r="D38" s="286">
        <v>5</v>
      </c>
      <c r="E38" s="269" t="s">
        <v>414</v>
      </c>
      <c r="F38" s="270" t="s">
        <v>323</v>
      </c>
      <c r="G38" s="272">
        <v>10</v>
      </c>
      <c r="H38" s="272">
        <v>10</v>
      </c>
    </row>
    <row r="39" spans="1:8" ht="31.2">
      <c r="A39" s="284" t="s">
        <v>334</v>
      </c>
      <c r="B39" s="285">
        <v>904</v>
      </c>
      <c r="C39" s="286">
        <v>7</v>
      </c>
      <c r="D39" s="286">
        <v>5</v>
      </c>
      <c r="E39" s="269" t="s">
        <v>415</v>
      </c>
      <c r="F39" s="270" t="s">
        <v>323</v>
      </c>
      <c r="G39" s="272">
        <v>10</v>
      </c>
      <c r="H39" s="272">
        <v>10</v>
      </c>
    </row>
    <row r="40" spans="1:8" ht="31.2">
      <c r="A40" s="284" t="s">
        <v>330</v>
      </c>
      <c r="B40" s="285">
        <v>904</v>
      </c>
      <c r="C40" s="286">
        <v>7</v>
      </c>
      <c r="D40" s="286">
        <v>5</v>
      </c>
      <c r="E40" s="269" t="s">
        <v>415</v>
      </c>
      <c r="F40" s="270" t="s">
        <v>331</v>
      </c>
      <c r="G40" s="272">
        <v>10</v>
      </c>
      <c r="H40" s="272">
        <v>10</v>
      </c>
    </row>
    <row r="41" spans="1:8" ht="31.2">
      <c r="A41" s="284" t="s">
        <v>419</v>
      </c>
      <c r="B41" s="285">
        <v>904</v>
      </c>
      <c r="C41" s="286">
        <v>7</v>
      </c>
      <c r="D41" s="286">
        <v>5</v>
      </c>
      <c r="E41" s="269" t="s">
        <v>420</v>
      </c>
      <c r="F41" s="270" t="s">
        <v>323</v>
      </c>
      <c r="G41" s="272">
        <v>10</v>
      </c>
      <c r="H41" s="272">
        <v>10</v>
      </c>
    </row>
    <row r="42" spans="1:8" ht="31.2">
      <c r="A42" s="284" t="s">
        <v>334</v>
      </c>
      <c r="B42" s="285">
        <v>904</v>
      </c>
      <c r="C42" s="286">
        <v>7</v>
      </c>
      <c r="D42" s="286">
        <v>5</v>
      </c>
      <c r="E42" s="269" t="s">
        <v>422</v>
      </c>
      <c r="F42" s="270" t="s">
        <v>323</v>
      </c>
      <c r="G42" s="272">
        <v>10</v>
      </c>
      <c r="H42" s="272">
        <v>10</v>
      </c>
    </row>
    <row r="43" spans="1:8" ht="31.2">
      <c r="A43" s="284" t="s">
        <v>330</v>
      </c>
      <c r="B43" s="285">
        <v>904</v>
      </c>
      <c r="C43" s="286">
        <v>7</v>
      </c>
      <c r="D43" s="286">
        <v>5</v>
      </c>
      <c r="E43" s="269" t="s">
        <v>422</v>
      </c>
      <c r="F43" s="270" t="s">
        <v>331</v>
      </c>
      <c r="G43" s="272">
        <v>10</v>
      </c>
      <c r="H43" s="272">
        <v>10</v>
      </c>
    </row>
    <row r="44" spans="1:8" ht="31.2">
      <c r="A44" s="284" t="s">
        <v>432</v>
      </c>
      <c r="B44" s="285">
        <v>904</v>
      </c>
      <c r="C44" s="286">
        <v>7</v>
      </c>
      <c r="D44" s="286">
        <v>5</v>
      </c>
      <c r="E44" s="269" t="s">
        <v>433</v>
      </c>
      <c r="F44" s="270" t="s">
        <v>323</v>
      </c>
      <c r="G44" s="272">
        <v>10</v>
      </c>
      <c r="H44" s="272">
        <v>10</v>
      </c>
    </row>
    <row r="45" spans="1:8" ht="31.2">
      <c r="A45" s="284" t="s">
        <v>334</v>
      </c>
      <c r="B45" s="285">
        <v>904</v>
      </c>
      <c r="C45" s="286">
        <v>7</v>
      </c>
      <c r="D45" s="286">
        <v>5</v>
      </c>
      <c r="E45" s="269" t="s">
        <v>436</v>
      </c>
      <c r="F45" s="270" t="s">
        <v>323</v>
      </c>
      <c r="G45" s="272">
        <v>10</v>
      </c>
      <c r="H45" s="272">
        <v>10</v>
      </c>
    </row>
    <row r="46" spans="1:8" ht="31.2">
      <c r="A46" s="284" t="s">
        <v>330</v>
      </c>
      <c r="B46" s="285">
        <v>904</v>
      </c>
      <c r="C46" s="286">
        <v>7</v>
      </c>
      <c r="D46" s="286">
        <v>5</v>
      </c>
      <c r="E46" s="269" t="s">
        <v>436</v>
      </c>
      <c r="F46" s="270" t="s">
        <v>331</v>
      </c>
      <c r="G46" s="272">
        <v>10</v>
      </c>
      <c r="H46" s="272">
        <v>10</v>
      </c>
    </row>
    <row r="47" spans="1:8" ht="46.8">
      <c r="A47" s="284" t="s">
        <v>440</v>
      </c>
      <c r="B47" s="285">
        <v>904</v>
      </c>
      <c r="C47" s="286">
        <v>7</v>
      </c>
      <c r="D47" s="286">
        <v>5</v>
      </c>
      <c r="E47" s="269" t="s">
        <v>441</v>
      </c>
      <c r="F47" s="270" t="s">
        <v>323</v>
      </c>
      <c r="G47" s="272">
        <v>16</v>
      </c>
      <c r="H47" s="272">
        <v>16</v>
      </c>
    </row>
    <row r="48" spans="1:8" ht="31.2">
      <c r="A48" s="284" t="s">
        <v>334</v>
      </c>
      <c r="B48" s="285">
        <v>904</v>
      </c>
      <c r="C48" s="286">
        <v>7</v>
      </c>
      <c r="D48" s="286">
        <v>5</v>
      </c>
      <c r="E48" s="269" t="s">
        <v>444</v>
      </c>
      <c r="F48" s="270" t="s">
        <v>323</v>
      </c>
      <c r="G48" s="272">
        <v>16</v>
      </c>
      <c r="H48" s="272">
        <v>16</v>
      </c>
    </row>
    <row r="49" spans="1:8" ht="31.2">
      <c r="A49" s="284" t="s">
        <v>330</v>
      </c>
      <c r="B49" s="285">
        <v>904</v>
      </c>
      <c r="C49" s="286">
        <v>7</v>
      </c>
      <c r="D49" s="286">
        <v>5</v>
      </c>
      <c r="E49" s="269" t="s">
        <v>444</v>
      </c>
      <c r="F49" s="270" t="s">
        <v>331</v>
      </c>
      <c r="G49" s="272">
        <v>16</v>
      </c>
      <c r="H49" s="272">
        <v>16</v>
      </c>
    </row>
    <row r="50" spans="1:8">
      <c r="A50" s="284" t="s">
        <v>199</v>
      </c>
      <c r="B50" s="285">
        <v>904</v>
      </c>
      <c r="C50" s="286">
        <v>8</v>
      </c>
      <c r="D50" s="286"/>
      <c r="E50" s="269" t="s">
        <v>323</v>
      </c>
      <c r="F50" s="270" t="s">
        <v>323</v>
      </c>
      <c r="G50" s="272">
        <v>20645.2</v>
      </c>
      <c r="H50" s="272">
        <v>19876.099999999999</v>
      </c>
    </row>
    <row r="51" spans="1:8">
      <c r="A51" s="284" t="s">
        <v>160</v>
      </c>
      <c r="B51" s="285">
        <v>904</v>
      </c>
      <c r="C51" s="286">
        <v>8</v>
      </c>
      <c r="D51" s="286">
        <v>1</v>
      </c>
      <c r="E51" s="269" t="s">
        <v>323</v>
      </c>
      <c r="F51" s="270" t="s">
        <v>323</v>
      </c>
      <c r="G51" s="272">
        <v>19835.3</v>
      </c>
      <c r="H51" s="272">
        <v>19123.2</v>
      </c>
    </row>
    <row r="52" spans="1:8" ht="46.8">
      <c r="A52" s="284" t="s">
        <v>409</v>
      </c>
      <c r="B52" s="285">
        <v>904</v>
      </c>
      <c r="C52" s="286">
        <v>8</v>
      </c>
      <c r="D52" s="286">
        <v>1</v>
      </c>
      <c r="E52" s="269" t="s">
        <v>410</v>
      </c>
      <c r="F52" s="270" t="s">
        <v>323</v>
      </c>
      <c r="G52" s="272">
        <v>19501.099999999999</v>
      </c>
      <c r="H52" s="272">
        <v>18711.099999999999</v>
      </c>
    </row>
    <row r="53" spans="1:8" ht="62.4">
      <c r="A53" s="284" t="s">
        <v>411</v>
      </c>
      <c r="B53" s="285">
        <v>904</v>
      </c>
      <c r="C53" s="286">
        <v>8</v>
      </c>
      <c r="D53" s="286">
        <v>1</v>
      </c>
      <c r="E53" s="269" t="s">
        <v>412</v>
      </c>
      <c r="F53" s="270" t="s">
        <v>323</v>
      </c>
      <c r="G53" s="272">
        <v>19501.099999999999</v>
      </c>
      <c r="H53" s="272">
        <v>18711.099999999999</v>
      </c>
    </row>
    <row r="54" spans="1:8">
      <c r="A54" s="284" t="s">
        <v>413</v>
      </c>
      <c r="B54" s="285">
        <v>904</v>
      </c>
      <c r="C54" s="286">
        <v>8</v>
      </c>
      <c r="D54" s="286">
        <v>1</v>
      </c>
      <c r="E54" s="269" t="s">
        <v>414</v>
      </c>
      <c r="F54" s="270" t="s">
        <v>323</v>
      </c>
      <c r="G54" s="272">
        <v>1331.2</v>
      </c>
      <c r="H54" s="272">
        <v>1273.2</v>
      </c>
    </row>
    <row r="55" spans="1:8" ht="31.2">
      <c r="A55" s="284" t="s">
        <v>336</v>
      </c>
      <c r="B55" s="285">
        <v>904</v>
      </c>
      <c r="C55" s="286">
        <v>8</v>
      </c>
      <c r="D55" s="286">
        <v>1</v>
      </c>
      <c r="E55" s="269" t="s">
        <v>416</v>
      </c>
      <c r="F55" s="270" t="s">
        <v>323</v>
      </c>
      <c r="G55" s="272">
        <v>1331.2</v>
      </c>
      <c r="H55" s="272">
        <v>1273.2</v>
      </c>
    </row>
    <row r="56" spans="1:8" ht="78">
      <c r="A56" s="284" t="s">
        <v>344</v>
      </c>
      <c r="B56" s="285">
        <v>904</v>
      </c>
      <c r="C56" s="286">
        <v>8</v>
      </c>
      <c r="D56" s="286">
        <v>1</v>
      </c>
      <c r="E56" s="269" t="s">
        <v>416</v>
      </c>
      <c r="F56" s="270" t="s">
        <v>345</v>
      </c>
      <c r="G56" s="272">
        <v>1128.4000000000001</v>
      </c>
      <c r="H56" s="272">
        <v>1043.4000000000001</v>
      </c>
    </row>
    <row r="57" spans="1:8" ht="31.2">
      <c r="A57" s="284" t="s">
        <v>330</v>
      </c>
      <c r="B57" s="285">
        <v>904</v>
      </c>
      <c r="C57" s="286">
        <v>8</v>
      </c>
      <c r="D57" s="286">
        <v>1</v>
      </c>
      <c r="E57" s="269" t="s">
        <v>416</v>
      </c>
      <c r="F57" s="270" t="s">
        <v>331</v>
      </c>
      <c r="G57" s="272">
        <v>195.4</v>
      </c>
      <c r="H57" s="272">
        <v>222.4</v>
      </c>
    </row>
    <row r="58" spans="1:8">
      <c r="A58" s="284" t="s">
        <v>340</v>
      </c>
      <c r="B58" s="285">
        <v>904</v>
      </c>
      <c r="C58" s="286">
        <v>8</v>
      </c>
      <c r="D58" s="286">
        <v>1</v>
      </c>
      <c r="E58" s="269" t="s">
        <v>416</v>
      </c>
      <c r="F58" s="270" t="s">
        <v>341</v>
      </c>
      <c r="G58" s="272">
        <v>7.4</v>
      </c>
      <c r="H58" s="272">
        <v>7.4</v>
      </c>
    </row>
    <row r="59" spans="1:8" ht="31.2">
      <c r="A59" s="284" t="s">
        <v>419</v>
      </c>
      <c r="B59" s="285">
        <v>904</v>
      </c>
      <c r="C59" s="286">
        <v>8</v>
      </c>
      <c r="D59" s="286">
        <v>1</v>
      </c>
      <c r="E59" s="269" t="s">
        <v>420</v>
      </c>
      <c r="F59" s="270" t="s">
        <v>323</v>
      </c>
      <c r="G59" s="272">
        <v>11427.6</v>
      </c>
      <c r="H59" s="272">
        <v>10991.6</v>
      </c>
    </row>
    <row r="60" spans="1:8" ht="31.2">
      <c r="A60" s="284" t="s">
        <v>336</v>
      </c>
      <c r="B60" s="285">
        <v>904</v>
      </c>
      <c r="C60" s="286">
        <v>8</v>
      </c>
      <c r="D60" s="286">
        <v>1</v>
      </c>
      <c r="E60" s="269" t="s">
        <v>423</v>
      </c>
      <c r="F60" s="270" t="s">
        <v>323</v>
      </c>
      <c r="G60" s="272">
        <v>11373.6</v>
      </c>
      <c r="H60" s="272">
        <v>10937.6</v>
      </c>
    </row>
    <row r="61" spans="1:8" ht="78">
      <c r="A61" s="284" t="s">
        <v>344</v>
      </c>
      <c r="B61" s="285">
        <v>904</v>
      </c>
      <c r="C61" s="286">
        <v>8</v>
      </c>
      <c r="D61" s="286">
        <v>1</v>
      </c>
      <c r="E61" s="269" t="s">
        <v>423</v>
      </c>
      <c r="F61" s="270" t="s">
        <v>345</v>
      </c>
      <c r="G61" s="272">
        <v>9663.2000000000007</v>
      </c>
      <c r="H61" s="272">
        <v>8956.2000000000007</v>
      </c>
    </row>
    <row r="62" spans="1:8" ht="31.2">
      <c r="A62" s="284" t="s">
        <v>330</v>
      </c>
      <c r="B62" s="285">
        <v>904</v>
      </c>
      <c r="C62" s="286">
        <v>8</v>
      </c>
      <c r="D62" s="286">
        <v>1</v>
      </c>
      <c r="E62" s="269" t="s">
        <v>423</v>
      </c>
      <c r="F62" s="270" t="s">
        <v>331</v>
      </c>
      <c r="G62" s="272">
        <v>1697.3</v>
      </c>
      <c r="H62" s="272">
        <v>1968.3</v>
      </c>
    </row>
    <row r="63" spans="1:8">
      <c r="A63" s="284" t="s">
        <v>340</v>
      </c>
      <c r="B63" s="285">
        <v>904</v>
      </c>
      <c r="C63" s="286">
        <v>8</v>
      </c>
      <c r="D63" s="286">
        <v>1</v>
      </c>
      <c r="E63" s="269" t="s">
        <v>423</v>
      </c>
      <c r="F63" s="270" t="s">
        <v>341</v>
      </c>
      <c r="G63" s="272">
        <v>13.1</v>
      </c>
      <c r="H63" s="272">
        <v>13.1</v>
      </c>
    </row>
    <row r="64" spans="1:8" ht="62.4">
      <c r="A64" s="284" t="s">
        <v>427</v>
      </c>
      <c r="B64" s="285">
        <v>904</v>
      </c>
      <c r="C64" s="286">
        <v>8</v>
      </c>
      <c r="D64" s="286">
        <v>1</v>
      </c>
      <c r="E64" s="269" t="s">
        <v>428</v>
      </c>
      <c r="F64" s="270" t="s">
        <v>323</v>
      </c>
      <c r="G64" s="272">
        <v>54</v>
      </c>
      <c r="H64" s="272">
        <v>54</v>
      </c>
    </row>
    <row r="65" spans="1:8" ht="31.2">
      <c r="A65" s="284" t="s">
        <v>330</v>
      </c>
      <c r="B65" s="285">
        <v>904</v>
      </c>
      <c r="C65" s="286">
        <v>8</v>
      </c>
      <c r="D65" s="286">
        <v>1</v>
      </c>
      <c r="E65" s="269" t="s">
        <v>428</v>
      </c>
      <c r="F65" s="270" t="s">
        <v>331</v>
      </c>
      <c r="G65" s="272">
        <v>54</v>
      </c>
      <c r="H65" s="272">
        <v>54</v>
      </c>
    </row>
    <row r="66" spans="1:8" ht="31.2">
      <c r="A66" s="284" t="s">
        <v>432</v>
      </c>
      <c r="B66" s="285">
        <v>904</v>
      </c>
      <c r="C66" s="286">
        <v>8</v>
      </c>
      <c r="D66" s="286">
        <v>1</v>
      </c>
      <c r="E66" s="269" t="s">
        <v>433</v>
      </c>
      <c r="F66" s="270" t="s">
        <v>323</v>
      </c>
      <c r="G66" s="272">
        <v>6742.3</v>
      </c>
      <c r="H66" s="272">
        <v>6446.3</v>
      </c>
    </row>
    <row r="67" spans="1:8" ht="46.8">
      <c r="A67" s="284" t="s">
        <v>434</v>
      </c>
      <c r="B67" s="285">
        <v>904</v>
      </c>
      <c r="C67" s="286">
        <v>8</v>
      </c>
      <c r="D67" s="286">
        <v>1</v>
      </c>
      <c r="E67" s="269" t="s">
        <v>435</v>
      </c>
      <c r="F67" s="270" t="s">
        <v>323</v>
      </c>
      <c r="G67" s="272">
        <v>222</v>
      </c>
      <c r="H67" s="272">
        <v>222</v>
      </c>
    </row>
    <row r="68" spans="1:8" ht="31.2">
      <c r="A68" s="284" t="s">
        <v>330</v>
      </c>
      <c r="B68" s="285">
        <v>904</v>
      </c>
      <c r="C68" s="286">
        <v>8</v>
      </c>
      <c r="D68" s="286">
        <v>1</v>
      </c>
      <c r="E68" s="269" t="s">
        <v>435</v>
      </c>
      <c r="F68" s="270" t="s">
        <v>331</v>
      </c>
      <c r="G68" s="272">
        <v>222</v>
      </c>
      <c r="H68" s="272">
        <v>222</v>
      </c>
    </row>
    <row r="69" spans="1:8" ht="31.2">
      <c r="A69" s="284" t="s">
        <v>336</v>
      </c>
      <c r="B69" s="285">
        <v>904</v>
      </c>
      <c r="C69" s="286">
        <v>8</v>
      </c>
      <c r="D69" s="286">
        <v>1</v>
      </c>
      <c r="E69" s="269" t="s">
        <v>437</v>
      </c>
      <c r="F69" s="270" t="s">
        <v>323</v>
      </c>
      <c r="G69" s="272">
        <v>6520.3</v>
      </c>
      <c r="H69" s="272">
        <v>6224.3</v>
      </c>
    </row>
    <row r="70" spans="1:8" ht="78">
      <c r="A70" s="284" t="s">
        <v>344</v>
      </c>
      <c r="B70" s="285">
        <v>904</v>
      </c>
      <c r="C70" s="286">
        <v>8</v>
      </c>
      <c r="D70" s="286">
        <v>1</v>
      </c>
      <c r="E70" s="269" t="s">
        <v>437</v>
      </c>
      <c r="F70" s="270" t="s">
        <v>345</v>
      </c>
      <c r="G70" s="272">
        <v>5737.2</v>
      </c>
      <c r="H70" s="272">
        <v>5315.2</v>
      </c>
    </row>
    <row r="71" spans="1:8" ht="31.2">
      <c r="A71" s="284" t="s">
        <v>330</v>
      </c>
      <c r="B71" s="285">
        <v>904</v>
      </c>
      <c r="C71" s="286">
        <v>8</v>
      </c>
      <c r="D71" s="286">
        <v>1</v>
      </c>
      <c r="E71" s="269" t="s">
        <v>437</v>
      </c>
      <c r="F71" s="270" t="s">
        <v>331</v>
      </c>
      <c r="G71" s="272">
        <v>763.3</v>
      </c>
      <c r="H71" s="272">
        <v>889.3</v>
      </c>
    </row>
    <row r="72" spans="1:8">
      <c r="A72" s="284" t="s">
        <v>340</v>
      </c>
      <c r="B72" s="285">
        <v>904</v>
      </c>
      <c r="C72" s="286">
        <v>8</v>
      </c>
      <c r="D72" s="286">
        <v>1</v>
      </c>
      <c r="E72" s="269" t="s">
        <v>437</v>
      </c>
      <c r="F72" s="270" t="s">
        <v>341</v>
      </c>
      <c r="G72" s="272">
        <v>19.8</v>
      </c>
      <c r="H72" s="272">
        <v>19.8</v>
      </c>
    </row>
    <row r="73" spans="1:8" ht="62.4">
      <c r="A73" s="284" t="s">
        <v>455</v>
      </c>
      <c r="B73" s="285">
        <v>904</v>
      </c>
      <c r="C73" s="286">
        <v>8</v>
      </c>
      <c r="D73" s="286">
        <v>1</v>
      </c>
      <c r="E73" s="269" t="s">
        <v>456</v>
      </c>
      <c r="F73" s="270" t="s">
        <v>323</v>
      </c>
      <c r="G73" s="272">
        <v>107</v>
      </c>
      <c r="H73" s="272">
        <v>185</v>
      </c>
    </row>
    <row r="74" spans="1:8" ht="62.4">
      <c r="A74" s="284" t="s">
        <v>479</v>
      </c>
      <c r="B74" s="285">
        <v>904</v>
      </c>
      <c r="C74" s="286">
        <v>8</v>
      </c>
      <c r="D74" s="286">
        <v>1</v>
      </c>
      <c r="E74" s="269" t="s">
        <v>480</v>
      </c>
      <c r="F74" s="270" t="s">
        <v>323</v>
      </c>
      <c r="G74" s="272">
        <v>107</v>
      </c>
      <c r="H74" s="272">
        <v>185</v>
      </c>
    </row>
    <row r="75" spans="1:8" ht="46.8">
      <c r="A75" s="284" t="s">
        <v>481</v>
      </c>
      <c r="B75" s="285">
        <v>904</v>
      </c>
      <c r="C75" s="286">
        <v>8</v>
      </c>
      <c r="D75" s="286">
        <v>1</v>
      </c>
      <c r="E75" s="269" t="s">
        <v>482</v>
      </c>
      <c r="F75" s="270" t="s">
        <v>323</v>
      </c>
      <c r="G75" s="272">
        <v>107</v>
      </c>
      <c r="H75" s="272">
        <v>185</v>
      </c>
    </row>
    <row r="76" spans="1:8" ht="62.4">
      <c r="A76" s="284" t="s">
        <v>397</v>
      </c>
      <c r="B76" s="285">
        <v>904</v>
      </c>
      <c r="C76" s="286">
        <v>8</v>
      </c>
      <c r="D76" s="286">
        <v>1</v>
      </c>
      <c r="E76" s="269" t="s">
        <v>483</v>
      </c>
      <c r="F76" s="270" t="s">
        <v>323</v>
      </c>
      <c r="G76" s="272">
        <v>107</v>
      </c>
      <c r="H76" s="272">
        <v>185</v>
      </c>
    </row>
    <row r="77" spans="1:8" ht="31.2">
      <c r="A77" s="284" t="s">
        <v>330</v>
      </c>
      <c r="B77" s="285">
        <v>904</v>
      </c>
      <c r="C77" s="286">
        <v>8</v>
      </c>
      <c r="D77" s="286">
        <v>1</v>
      </c>
      <c r="E77" s="269" t="s">
        <v>483</v>
      </c>
      <c r="F77" s="270" t="s">
        <v>331</v>
      </c>
      <c r="G77" s="272">
        <v>107</v>
      </c>
      <c r="H77" s="272">
        <v>185</v>
      </c>
    </row>
    <row r="78" spans="1:8" ht="46.8">
      <c r="A78" s="284" t="s">
        <v>721</v>
      </c>
      <c r="B78" s="285">
        <v>904</v>
      </c>
      <c r="C78" s="286">
        <v>8</v>
      </c>
      <c r="D78" s="286">
        <v>1</v>
      </c>
      <c r="E78" s="269" t="s">
        <v>722</v>
      </c>
      <c r="F78" s="270" t="s">
        <v>323</v>
      </c>
      <c r="G78" s="272">
        <v>227.2</v>
      </c>
      <c r="H78" s="272">
        <v>227.1</v>
      </c>
    </row>
    <row r="79" spans="1:8" ht="62.4">
      <c r="A79" s="284" t="s">
        <v>723</v>
      </c>
      <c r="B79" s="285">
        <v>904</v>
      </c>
      <c r="C79" s="286">
        <v>8</v>
      </c>
      <c r="D79" s="286">
        <v>1</v>
      </c>
      <c r="E79" s="269" t="s">
        <v>724</v>
      </c>
      <c r="F79" s="270" t="s">
        <v>323</v>
      </c>
      <c r="G79" s="272">
        <v>227.2</v>
      </c>
      <c r="H79" s="272">
        <v>227.1</v>
      </c>
    </row>
    <row r="80" spans="1:8" ht="78">
      <c r="A80" s="284" t="s">
        <v>725</v>
      </c>
      <c r="B80" s="285">
        <v>904</v>
      </c>
      <c r="C80" s="286">
        <v>8</v>
      </c>
      <c r="D80" s="286">
        <v>1</v>
      </c>
      <c r="E80" s="269" t="s">
        <v>726</v>
      </c>
      <c r="F80" s="270" t="s">
        <v>323</v>
      </c>
      <c r="G80" s="272">
        <v>227.2</v>
      </c>
      <c r="H80" s="272">
        <v>227.1</v>
      </c>
    </row>
    <row r="81" spans="1:8" ht="46.8">
      <c r="A81" s="284" t="s">
        <v>727</v>
      </c>
      <c r="B81" s="285">
        <v>904</v>
      </c>
      <c r="C81" s="286">
        <v>8</v>
      </c>
      <c r="D81" s="286">
        <v>1</v>
      </c>
      <c r="E81" s="269" t="s">
        <v>728</v>
      </c>
      <c r="F81" s="270" t="s">
        <v>323</v>
      </c>
      <c r="G81" s="272">
        <v>227.2</v>
      </c>
      <c r="H81" s="272">
        <v>227.1</v>
      </c>
    </row>
    <row r="82" spans="1:8" ht="31.2">
      <c r="A82" s="284" t="s">
        <v>330</v>
      </c>
      <c r="B82" s="285">
        <v>904</v>
      </c>
      <c r="C82" s="286">
        <v>8</v>
      </c>
      <c r="D82" s="286">
        <v>1</v>
      </c>
      <c r="E82" s="269" t="s">
        <v>728</v>
      </c>
      <c r="F82" s="270" t="s">
        <v>331</v>
      </c>
      <c r="G82" s="272">
        <v>227.2</v>
      </c>
      <c r="H82" s="272">
        <v>227.1</v>
      </c>
    </row>
    <row r="83" spans="1:8" ht="31.2">
      <c r="A83" s="284" t="s">
        <v>161</v>
      </c>
      <c r="B83" s="285">
        <v>904</v>
      </c>
      <c r="C83" s="286">
        <v>8</v>
      </c>
      <c r="D83" s="286">
        <v>4</v>
      </c>
      <c r="E83" s="269" t="s">
        <v>323</v>
      </c>
      <c r="F83" s="270" t="s">
        <v>323</v>
      </c>
      <c r="G83" s="272">
        <v>809.9</v>
      </c>
      <c r="H83" s="272">
        <v>752.9</v>
      </c>
    </row>
    <row r="84" spans="1:8" ht="46.8">
      <c r="A84" s="284" t="s">
        <v>409</v>
      </c>
      <c r="B84" s="285">
        <v>904</v>
      </c>
      <c r="C84" s="286">
        <v>8</v>
      </c>
      <c r="D84" s="286">
        <v>4</v>
      </c>
      <c r="E84" s="269" t="s">
        <v>410</v>
      </c>
      <c r="F84" s="270" t="s">
        <v>323</v>
      </c>
      <c r="G84" s="272">
        <v>809.9</v>
      </c>
      <c r="H84" s="272">
        <v>752.9</v>
      </c>
    </row>
    <row r="85" spans="1:8" ht="46.8">
      <c r="A85" s="284" t="s">
        <v>448</v>
      </c>
      <c r="B85" s="285">
        <v>904</v>
      </c>
      <c r="C85" s="286">
        <v>8</v>
      </c>
      <c r="D85" s="286">
        <v>4</v>
      </c>
      <c r="E85" s="269" t="s">
        <v>449</v>
      </c>
      <c r="F85" s="270" t="s">
        <v>323</v>
      </c>
      <c r="G85" s="272">
        <v>809.9</v>
      </c>
      <c r="H85" s="272">
        <v>752.9</v>
      </c>
    </row>
    <row r="86" spans="1:8" ht="31.2">
      <c r="A86" s="284" t="s">
        <v>450</v>
      </c>
      <c r="B86" s="285">
        <v>904</v>
      </c>
      <c r="C86" s="286">
        <v>8</v>
      </c>
      <c r="D86" s="286">
        <v>4</v>
      </c>
      <c r="E86" s="269" t="s">
        <v>451</v>
      </c>
      <c r="F86" s="270" t="s">
        <v>323</v>
      </c>
      <c r="G86" s="272">
        <v>809.9</v>
      </c>
      <c r="H86" s="272">
        <v>752.9</v>
      </c>
    </row>
    <row r="87" spans="1:8" ht="31.2">
      <c r="A87" s="284" t="s">
        <v>452</v>
      </c>
      <c r="B87" s="285">
        <v>904</v>
      </c>
      <c r="C87" s="286">
        <v>8</v>
      </c>
      <c r="D87" s="286">
        <v>4</v>
      </c>
      <c r="E87" s="269" t="s">
        <v>453</v>
      </c>
      <c r="F87" s="270" t="s">
        <v>323</v>
      </c>
      <c r="G87" s="272">
        <v>809.9</v>
      </c>
      <c r="H87" s="272">
        <v>752.9</v>
      </c>
    </row>
    <row r="88" spans="1:8" ht="78">
      <c r="A88" s="284" t="s">
        <v>344</v>
      </c>
      <c r="B88" s="285">
        <v>904</v>
      </c>
      <c r="C88" s="286">
        <v>8</v>
      </c>
      <c r="D88" s="286">
        <v>4</v>
      </c>
      <c r="E88" s="269" t="s">
        <v>453</v>
      </c>
      <c r="F88" s="270" t="s">
        <v>345</v>
      </c>
      <c r="G88" s="272">
        <v>807</v>
      </c>
      <c r="H88" s="272">
        <v>750</v>
      </c>
    </row>
    <row r="89" spans="1:8" ht="31.2">
      <c r="A89" s="284" t="s">
        <v>330</v>
      </c>
      <c r="B89" s="285">
        <v>904</v>
      </c>
      <c r="C89" s="286">
        <v>8</v>
      </c>
      <c r="D89" s="286">
        <v>4</v>
      </c>
      <c r="E89" s="269" t="s">
        <v>453</v>
      </c>
      <c r="F89" s="270" t="s">
        <v>331</v>
      </c>
      <c r="G89" s="272">
        <v>2.9</v>
      </c>
      <c r="H89" s="272">
        <v>2.9</v>
      </c>
    </row>
    <row r="90" spans="1:8" s="262" customFormat="1">
      <c r="A90" s="281" t="s">
        <v>798</v>
      </c>
      <c r="B90" s="282">
        <v>907</v>
      </c>
      <c r="C90" s="283"/>
      <c r="D90" s="283"/>
      <c r="E90" s="264" t="s">
        <v>323</v>
      </c>
      <c r="F90" s="265" t="s">
        <v>323</v>
      </c>
      <c r="G90" s="267">
        <v>717036.6</v>
      </c>
      <c r="H90" s="267">
        <v>696949.9</v>
      </c>
    </row>
    <row r="91" spans="1:8">
      <c r="A91" s="284" t="s">
        <v>198</v>
      </c>
      <c r="B91" s="285">
        <v>907</v>
      </c>
      <c r="C91" s="286">
        <v>7</v>
      </c>
      <c r="D91" s="286"/>
      <c r="E91" s="269" t="s">
        <v>323</v>
      </c>
      <c r="F91" s="270" t="s">
        <v>323</v>
      </c>
      <c r="G91" s="272">
        <v>702329.2</v>
      </c>
      <c r="H91" s="272">
        <v>682242.5</v>
      </c>
    </row>
    <row r="92" spans="1:8">
      <c r="A92" s="284" t="s">
        <v>153</v>
      </c>
      <c r="B92" s="285">
        <v>907</v>
      </c>
      <c r="C92" s="286">
        <v>7</v>
      </c>
      <c r="D92" s="286">
        <v>1</v>
      </c>
      <c r="E92" s="269" t="s">
        <v>323</v>
      </c>
      <c r="F92" s="270" t="s">
        <v>323</v>
      </c>
      <c r="G92" s="272">
        <v>208183.4</v>
      </c>
      <c r="H92" s="272">
        <v>211843.9</v>
      </c>
    </row>
    <row r="93" spans="1:8" ht="31.2">
      <c r="A93" s="284" t="s">
        <v>321</v>
      </c>
      <c r="B93" s="285">
        <v>907</v>
      </c>
      <c r="C93" s="286">
        <v>7</v>
      </c>
      <c r="D93" s="286">
        <v>1</v>
      </c>
      <c r="E93" s="269" t="s">
        <v>322</v>
      </c>
      <c r="F93" s="270" t="s">
        <v>323</v>
      </c>
      <c r="G93" s="272">
        <v>208180.6</v>
      </c>
      <c r="H93" s="272">
        <v>211783.2</v>
      </c>
    </row>
    <row r="94" spans="1:8" ht="31.2">
      <c r="A94" s="284" t="s">
        <v>324</v>
      </c>
      <c r="B94" s="285">
        <v>907</v>
      </c>
      <c r="C94" s="286">
        <v>7</v>
      </c>
      <c r="D94" s="286">
        <v>1</v>
      </c>
      <c r="E94" s="269" t="s">
        <v>325</v>
      </c>
      <c r="F94" s="270" t="s">
        <v>323</v>
      </c>
      <c r="G94" s="272">
        <v>208180.6</v>
      </c>
      <c r="H94" s="272">
        <v>211783.2</v>
      </c>
    </row>
    <row r="95" spans="1:8" ht="31.2">
      <c r="A95" s="284" t="s">
        <v>326</v>
      </c>
      <c r="B95" s="285">
        <v>907</v>
      </c>
      <c r="C95" s="286">
        <v>7</v>
      </c>
      <c r="D95" s="286">
        <v>1</v>
      </c>
      <c r="E95" s="269" t="s">
        <v>327</v>
      </c>
      <c r="F95" s="270" t="s">
        <v>323</v>
      </c>
      <c r="G95" s="272">
        <v>208180.6</v>
      </c>
      <c r="H95" s="272">
        <v>211783.2</v>
      </c>
    </row>
    <row r="96" spans="1:8" ht="31.2">
      <c r="A96" s="284" t="s">
        <v>328</v>
      </c>
      <c r="B96" s="285">
        <v>907</v>
      </c>
      <c r="C96" s="286">
        <v>7</v>
      </c>
      <c r="D96" s="286">
        <v>1</v>
      </c>
      <c r="E96" s="269" t="s">
        <v>329</v>
      </c>
      <c r="F96" s="270" t="s">
        <v>323</v>
      </c>
      <c r="G96" s="272">
        <v>1150</v>
      </c>
      <c r="H96" s="272">
        <v>1150</v>
      </c>
    </row>
    <row r="97" spans="1:8" ht="31.2">
      <c r="A97" s="284" t="s">
        <v>330</v>
      </c>
      <c r="B97" s="285">
        <v>907</v>
      </c>
      <c r="C97" s="286">
        <v>7</v>
      </c>
      <c r="D97" s="286">
        <v>1</v>
      </c>
      <c r="E97" s="269" t="s">
        <v>329</v>
      </c>
      <c r="F97" s="270" t="s">
        <v>331</v>
      </c>
      <c r="G97" s="272">
        <v>1150</v>
      </c>
      <c r="H97" s="272">
        <v>1150</v>
      </c>
    </row>
    <row r="98" spans="1:8" ht="31.2">
      <c r="A98" s="284" t="s">
        <v>353</v>
      </c>
      <c r="B98" s="285">
        <v>907</v>
      </c>
      <c r="C98" s="286">
        <v>7</v>
      </c>
      <c r="D98" s="286">
        <v>1</v>
      </c>
      <c r="E98" s="269" t="s">
        <v>791</v>
      </c>
      <c r="F98" s="270" t="s">
        <v>323</v>
      </c>
      <c r="G98" s="272">
        <v>1000</v>
      </c>
      <c r="H98" s="272">
        <v>2300</v>
      </c>
    </row>
    <row r="99" spans="1:8" ht="31.2">
      <c r="A99" s="284" t="s">
        <v>330</v>
      </c>
      <c r="B99" s="285">
        <v>907</v>
      </c>
      <c r="C99" s="286">
        <v>7</v>
      </c>
      <c r="D99" s="286">
        <v>1</v>
      </c>
      <c r="E99" s="269" t="s">
        <v>791</v>
      </c>
      <c r="F99" s="270" t="s">
        <v>331</v>
      </c>
      <c r="G99" s="272">
        <v>1000</v>
      </c>
      <c r="H99" s="272">
        <v>2300</v>
      </c>
    </row>
    <row r="100" spans="1:8" ht="31.2">
      <c r="A100" s="284" t="s">
        <v>332</v>
      </c>
      <c r="B100" s="285">
        <v>907</v>
      </c>
      <c r="C100" s="286">
        <v>7</v>
      </c>
      <c r="D100" s="286">
        <v>1</v>
      </c>
      <c r="E100" s="269" t="s">
        <v>333</v>
      </c>
      <c r="F100" s="270" t="s">
        <v>323</v>
      </c>
      <c r="G100" s="272">
        <v>91.1</v>
      </c>
      <c r="H100" s="272">
        <v>91.1</v>
      </c>
    </row>
    <row r="101" spans="1:8" ht="31.2">
      <c r="A101" s="284" t="s">
        <v>330</v>
      </c>
      <c r="B101" s="285">
        <v>907</v>
      </c>
      <c r="C101" s="286">
        <v>7</v>
      </c>
      <c r="D101" s="286">
        <v>1</v>
      </c>
      <c r="E101" s="269" t="s">
        <v>333</v>
      </c>
      <c r="F101" s="270" t="s">
        <v>331</v>
      </c>
      <c r="G101" s="272">
        <v>91.1</v>
      </c>
      <c r="H101" s="272">
        <v>91.1</v>
      </c>
    </row>
    <row r="102" spans="1:8" ht="31.2">
      <c r="A102" s="284" t="s">
        <v>336</v>
      </c>
      <c r="B102" s="285">
        <v>907</v>
      </c>
      <c r="C102" s="286">
        <v>7</v>
      </c>
      <c r="D102" s="286">
        <v>1</v>
      </c>
      <c r="E102" s="269" t="s">
        <v>337</v>
      </c>
      <c r="F102" s="270" t="s">
        <v>323</v>
      </c>
      <c r="G102" s="272">
        <v>31140.3</v>
      </c>
      <c r="H102" s="272">
        <v>33439.4</v>
      </c>
    </row>
    <row r="103" spans="1:8" ht="31.2">
      <c r="A103" s="284" t="s">
        <v>330</v>
      </c>
      <c r="B103" s="285">
        <v>907</v>
      </c>
      <c r="C103" s="286">
        <v>7</v>
      </c>
      <c r="D103" s="286">
        <v>1</v>
      </c>
      <c r="E103" s="269" t="s">
        <v>337</v>
      </c>
      <c r="F103" s="270" t="s">
        <v>331</v>
      </c>
      <c r="G103" s="272">
        <v>30477.7</v>
      </c>
      <c r="H103" s="272">
        <v>32776.800000000003</v>
      </c>
    </row>
    <row r="104" spans="1:8">
      <c r="A104" s="284" t="s">
        <v>340</v>
      </c>
      <c r="B104" s="285">
        <v>907</v>
      </c>
      <c r="C104" s="286">
        <v>7</v>
      </c>
      <c r="D104" s="286">
        <v>1</v>
      </c>
      <c r="E104" s="269" t="s">
        <v>337</v>
      </c>
      <c r="F104" s="270" t="s">
        <v>341</v>
      </c>
      <c r="G104" s="272">
        <v>662.6</v>
      </c>
      <c r="H104" s="272">
        <v>662.6</v>
      </c>
    </row>
    <row r="105" spans="1:8" ht="78">
      <c r="A105" s="284" t="s">
        <v>342</v>
      </c>
      <c r="B105" s="285">
        <v>907</v>
      </c>
      <c r="C105" s="286">
        <v>7</v>
      </c>
      <c r="D105" s="286">
        <v>1</v>
      </c>
      <c r="E105" s="269" t="s">
        <v>343</v>
      </c>
      <c r="F105" s="270" t="s">
        <v>323</v>
      </c>
      <c r="G105" s="272">
        <v>174766.7</v>
      </c>
      <c r="H105" s="272">
        <v>174766.7</v>
      </c>
    </row>
    <row r="106" spans="1:8" ht="78">
      <c r="A106" s="284" t="s">
        <v>344</v>
      </c>
      <c r="B106" s="285">
        <v>907</v>
      </c>
      <c r="C106" s="286">
        <v>7</v>
      </c>
      <c r="D106" s="286">
        <v>1</v>
      </c>
      <c r="E106" s="269" t="s">
        <v>343</v>
      </c>
      <c r="F106" s="270" t="s">
        <v>345</v>
      </c>
      <c r="G106" s="272">
        <v>173418.7</v>
      </c>
      <c r="H106" s="272">
        <v>173418.7</v>
      </c>
    </row>
    <row r="107" spans="1:8" ht="31.2">
      <c r="A107" s="284" t="s">
        <v>330</v>
      </c>
      <c r="B107" s="285">
        <v>907</v>
      </c>
      <c r="C107" s="286">
        <v>7</v>
      </c>
      <c r="D107" s="286">
        <v>1</v>
      </c>
      <c r="E107" s="269" t="s">
        <v>343</v>
      </c>
      <c r="F107" s="270" t="s">
        <v>331</v>
      </c>
      <c r="G107" s="272">
        <v>1348</v>
      </c>
      <c r="H107" s="272">
        <v>1348</v>
      </c>
    </row>
    <row r="108" spans="1:8" ht="78">
      <c r="A108" s="284" t="s">
        <v>346</v>
      </c>
      <c r="B108" s="285">
        <v>907</v>
      </c>
      <c r="C108" s="286">
        <v>7</v>
      </c>
      <c r="D108" s="286">
        <v>1</v>
      </c>
      <c r="E108" s="269" t="s">
        <v>347</v>
      </c>
      <c r="F108" s="270" t="s">
        <v>323</v>
      </c>
      <c r="G108" s="272">
        <v>32.5</v>
      </c>
      <c r="H108" s="272">
        <v>36</v>
      </c>
    </row>
    <row r="109" spans="1:8" ht="31.2">
      <c r="A109" s="284" t="s">
        <v>330</v>
      </c>
      <c r="B109" s="285">
        <v>907</v>
      </c>
      <c r="C109" s="286">
        <v>7</v>
      </c>
      <c r="D109" s="286">
        <v>1</v>
      </c>
      <c r="E109" s="269" t="s">
        <v>347</v>
      </c>
      <c r="F109" s="270" t="s">
        <v>331</v>
      </c>
      <c r="G109" s="272">
        <v>32.5</v>
      </c>
      <c r="H109" s="272">
        <v>36</v>
      </c>
    </row>
    <row r="110" spans="1:8" ht="62.4">
      <c r="A110" s="284" t="s">
        <v>455</v>
      </c>
      <c r="B110" s="285">
        <v>907</v>
      </c>
      <c r="C110" s="286">
        <v>7</v>
      </c>
      <c r="D110" s="286">
        <v>1</v>
      </c>
      <c r="E110" s="269" t="s">
        <v>456</v>
      </c>
      <c r="F110" s="270" t="s">
        <v>323</v>
      </c>
      <c r="G110" s="272">
        <v>2.8</v>
      </c>
      <c r="H110" s="272">
        <v>60.7</v>
      </c>
    </row>
    <row r="111" spans="1:8" ht="62.4">
      <c r="A111" s="284" t="s">
        <v>479</v>
      </c>
      <c r="B111" s="285">
        <v>907</v>
      </c>
      <c r="C111" s="286">
        <v>7</v>
      </c>
      <c r="D111" s="286">
        <v>1</v>
      </c>
      <c r="E111" s="269" t="s">
        <v>480</v>
      </c>
      <c r="F111" s="270" t="s">
        <v>323</v>
      </c>
      <c r="G111" s="272">
        <v>2.8</v>
      </c>
      <c r="H111" s="272">
        <v>60.7</v>
      </c>
    </row>
    <row r="112" spans="1:8" ht="46.8">
      <c r="A112" s="284" t="s">
        <v>481</v>
      </c>
      <c r="B112" s="285">
        <v>907</v>
      </c>
      <c r="C112" s="286">
        <v>7</v>
      </c>
      <c r="D112" s="286">
        <v>1</v>
      </c>
      <c r="E112" s="269" t="s">
        <v>482</v>
      </c>
      <c r="F112" s="270" t="s">
        <v>323</v>
      </c>
      <c r="G112" s="272">
        <v>2.8</v>
      </c>
      <c r="H112" s="272">
        <v>60.7</v>
      </c>
    </row>
    <row r="113" spans="1:8" ht="62.4">
      <c r="A113" s="284" t="s">
        <v>397</v>
      </c>
      <c r="B113" s="285">
        <v>907</v>
      </c>
      <c r="C113" s="286">
        <v>7</v>
      </c>
      <c r="D113" s="286">
        <v>1</v>
      </c>
      <c r="E113" s="269" t="s">
        <v>483</v>
      </c>
      <c r="F113" s="270" t="s">
        <v>323</v>
      </c>
      <c r="G113" s="272">
        <v>2.8</v>
      </c>
      <c r="H113" s="272">
        <v>60.7</v>
      </c>
    </row>
    <row r="114" spans="1:8" ht="31.2">
      <c r="A114" s="284" t="s">
        <v>330</v>
      </c>
      <c r="B114" s="285">
        <v>907</v>
      </c>
      <c r="C114" s="286">
        <v>7</v>
      </c>
      <c r="D114" s="286">
        <v>1</v>
      </c>
      <c r="E114" s="269" t="s">
        <v>483</v>
      </c>
      <c r="F114" s="270" t="s">
        <v>331</v>
      </c>
      <c r="G114" s="272">
        <v>2.8</v>
      </c>
      <c r="H114" s="272">
        <v>60.7</v>
      </c>
    </row>
    <row r="115" spans="1:8">
      <c r="A115" s="284" t="s">
        <v>155</v>
      </c>
      <c r="B115" s="285">
        <v>907</v>
      </c>
      <c r="C115" s="286">
        <v>7</v>
      </c>
      <c r="D115" s="286">
        <v>2</v>
      </c>
      <c r="E115" s="269" t="s">
        <v>323</v>
      </c>
      <c r="F115" s="270" t="s">
        <v>323</v>
      </c>
      <c r="G115" s="272">
        <v>459472.3</v>
      </c>
      <c r="H115" s="272">
        <v>437219.4</v>
      </c>
    </row>
    <row r="116" spans="1:8" ht="31.2">
      <c r="A116" s="284" t="s">
        <v>321</v>
      </c>
      <c r="B116" s="285">
        <v>907</v>
      </c>
      <c r="C116" s="286">
        <v>7</v>
      </c>
      <c r="D116" s="286">
        <v>2</v>
      </c>
      <c r="E116" s="269" t="s">
        <v>322</v>
      </c>
      <c r="F116" s="270" t="s">
        <v>323</v>
      </c>
      <c r="G116" s="272">
        <v>459187.7</v>
      </c>
      <c r="H116" s="272">
        <v>437189.4</v>
      </c>
    </row>
    <row r="117" spans="1:8" ht="31.2">
      <c r="A117" s="284" t="s">
        <v>324</v>
      </c>
      <c r="B117" s="285">
        <v>907</v>
      </c>
      <c r="C117" s="286">
        <v>7</v>
      </c>
      <c r="D117" s="286">
        <v>2</v>
      </c>
      <c r="E117" s="269" t="s">
        <v>325</v>
      </c>
      <c r="F117" s="270" t="s">
        <v>323</v>
      </c>
      <c r="G117" s="272">
        <v>459178.7</v>
      </c>
      <c r="H117" s="272">
        <v>437180.4</v>
      </c>
    </row>
    <row r="118" spans="1:8" ht="31.2">
      <c r="A118" s="284" t="s">
        <v>350</v>
      </c>
      <c r="B118" s="285">
        <v>907</v>
      </c>
      <c r="C118" s="286">
        <v>7</v>
      </c>
      <c r="D118" s="286">
        <v>2</v>
      </c>
      <c r="E118" s="269" t="s">
        <v>351</v>
      </c>
      <c r="F118" s="270" t="s">
        <v>323</v>
      </c>
      <c r="G118" s="272">
        <v>459178.7</v>
      </c>
      <c r="H118" s="272">
        <v>437180.4</v>
      </c>
    </row>
    <row r="119" spans="1:8" ht="31.2">
      <c r="A119" s="284" t="s">
        <v>328</v>
      </c>
      <c r="B119" s="285">
        <v>907</v>
      </c>
      <c r="C119" s="286">
        <v>7</v>
      </c>
      <c r="D119" s="286">
        <v>2</v>
      </c>
      <c r="E119" s="269" t="s">
        <v>352</v>
      </c>
      <c r="F119" s="270" t="s">
        <v>323</v>
      </c>
      <c r="G119" s="272">
        <v>1316.5</v>
      </c>
      <c r="H119" s="272">
        <v>1316.5</v>
      </c>
    </row>
    <row r="120" spans="1:8" ht="31.2">
      <c r="A120" s="284" t="s">
        <v>330</v>
      </c>
      <c r="B120" s="285">
        <v>907</v>
      </c>
      <c r="C120" s="286">
        <v>7</v>
      </c>
      <c r="D120" s="286">
        <v>2</v>
      </c>
      <c r="E120" s="269" t="s">
        <v>352</v>
      </c>
      <c r="F120" s="270" t="s">
        <v>331</v>
      </c>
      <c r="G120" s="272">
        <v>1316.5</v>
      </c>
      <c r="H120" s="272">
        <v>1316.5</v>
      </c>
    </row>
    <row r="121" spans="1:8" ht="31.2">
      <c r="A121" s="284" t="s">
        <v>353</v>
      </c>
      <c r="B121" s="285">
        <v>907</v>
      </c>
      <c r="C121" s="286">
        <v>7</v>
      </c>
      <c r="D121" s="286">
        <v>2</v>
      </c>
      <c r="E121" s="269" t="s">
        <v>354</v>
      </c>
      <c r="F121" s="270" t="s">
        <v>323</v>
      </c>
      <c r="G121" s="272">
        <v>2813</v>
      </c>
      <c r="H121" s="272">
        <v>1928</v>
      </c>
    </row>
    <row r="122" spans="1:8" ht="31.2">
      <c r="A122" s="284" t="s">
        <v>330</v>
      </c>
      <c r="B122" s="285">
        <v>907</v>
      </c>
      <c r="C122" s="286">
        <v>7</v>
      </c>
      <c r="D122" s="286">
        <v>2</v>
      </c>
      <c r="E122" s="269" t="s">
        <v>354</v>
      </c>
      <c r="F122" s="270" t="s">
        <v>331</v>
      </c>
      <c r="G122" s="272">
        <v>2813</v>
      </c>
      <c r="H122" s="272">
        <v>1928</v>
      </c>
    </row>
    <row r="123" spans="1:8" ht="31.2">
      <c r="A123" s="284" t="s">
        <v>332</v>
      </c>
      <c r="B123" s="285">
        <v>907</v>
      </c>
      <c r="C123" s="286">
        <v>7</v>
      </c>
      <c r="D123" s="286">
        <v>2</v>
      </c>
      <c r="E123" s="269" t="s">
        <v>355</v>
      </c>
      <c r="F123" s="270" t="s">
        <v>323</v>
      </c>
      <c r="G123" s="272">
        <v>198.8</v>
      </c>
      <c r="H123" s="272">
        <v>198.8</v>
      </c>
    </row>
    <row r="124" spans="1:8" ht="31.2">
      <c r="A124" s="284" t="s">
        <v>330</v>
      </c>
      <c r="B124" s="285">
        <v>907</v>
      </c>
      <c r="C124" s="286">
        <v>7</v>
      </c>
      <c r="D124" s="286">
        <v>2</v>
      </c>
      <c r="E124" s="269" t="s">
        <v>355</v>
      </c>
      <c r="F124" s="270" t="s">
        <v>331</v>
      </c>
      <c r="G124" s="272">
        <v>198.8</v>
      </c>
      <c r="H124" s="272">
        <v>198.8</v>
      </c>
    </row>
    <row r="125" spans="1:8" ht="31.2">
      <c r="A125" s="284" t="s">
        <v>356</v>
      </c>
      <c r="B125" s="285">
        <v>907</v>
      </c>
      <c r="C125" s="286">
        <v>7</v>
      </c>
      <c r="D125" s="286">
        <v>2</v>
      </c>
      <c r="E125" s="269" t="s">
        <v>357</v>
      </c>
      <c r="F125" s="270" t="s">
        <v>323</v>
      </c>
      <c r="G125" s="272">
        <v>8053.2</v>
      </c>
      <c r="H125" s="272">
        <v>8445.7999999999993</v>
      </c>
    </row>
    <row r="126" spans="1:8" ht="31.2">
      <c r="A126" s="284" t="s">
        <v>330</v>
      </c>
      <c r="B126" s="285">
        <v>907</v>
      </c>
      <c r="C126" s="286">
        <v>7</v>
      </c>
      <c r="D126" s="286">
        <v>2</v>
      </c>
      <c r="E126" s="269" t="s">
        <v>357</v>
      </c>
      <c r="F126" s="270" t="s">
        <v>331</v>
      </c>
      <c r="G126" s="272">
        <v>8053.2</v>
      </c>
      <c r="H126" s="272">
        <v>8445.7999999999993</v>
      </c>
    </row>
    <row r="127" spans="1:8" ht="31.2">
      <c r="A127" s="284" t="s">
        <v>358</v>
      </c>
      <c r="B127" s="285">
        <v>907</v>
      </c>
      <c r="C127" s="286">
        <v>7</v>
      </c>
      <c r="D127" s="286">
        <v>2</v>
      </c>
      <c r="E127" s="269" t="s">
        <v>359</v>
      </c>
      <c r="F127" s="270" t="s">
        <v>323</v>
      </c>
      <c r="G127" s="272">
        <v>100</v>
      </c>
      <c r="H127" s="272">
        <v>100</v>
      </c>
    </row>
    <row r="128" spans="1:8" ht="78">
      <c r="A128" s="284" t="s">
        <v>344</v>
      </c>
      <c r="B128" s="285">
        <v>907</v>
      </c>
      <c r="C128" s="286">
        <v>7</v>
      </c>
      <c r="D128" s="286">
        <v>2</v>
      </c>
      <c r="E128" s="269" t="s">
        <v>359</v>
      </c>
      <c r="F128" s="270" t="s">
        <v>345</v>
      </c>
      <c r="G128" s="272">
        <v>100</v>
      </c>
      <c r="H128" s="272">
        <v>100</v>
      </c>
    </row>
    <row r="129" spans="1:8" ht="31.2">
      <c r="A129" s="284" t="s">
        <v>360</v>
      </c>
      <c r="B129" s="285">
        <v>907</v>
      </c>
      <c r="C129" s="286">
        <v>7</v>
      </c>
      <c r="D129" s="286">
        <v>2</v>
      </c>
      <c r="E129" s="269" t="s">
        <v>361</v>
      </c>
      <c r="F129" s="270" t="s">
        <v>323</v>
      </c>
      <c r="G129" s="272">
        <v>15</v>
      </c>
      <c r="H129" s="272">
        <v>15</v>
      </c>
    </row>
    <row r="130" spans="1:8" ht="31.2">
      <c r="A130" s="284" t="s">
        <v>330</v>
      </c>
      <c r="B130" s="285">
        <v>907</v>
      </c>
      <c r="C130" s="286">
        <v>7</v>
      </c>
      <c r="D130" s="286">
        <v>2</v>
      </c>
      <c r="E130" s="269" t="s">
        <v>361</v>
      </c>
      <c r="F130" s="270" t="s">
        <v>331</v>
      </c>
      <c r="G130" s="272">
        <v>15</v>
      </c>
      <c r="H130" s="272">
        <v>15</v>
      </c>
    </row>
    <row r="131" spans="1:8" ht="31.2">
      <c r="A131" s="284" t="s">
        <v>362</v>
      </c>
      <c r="B131" s="285">
        <v>907</v>
      </c>
      <c r="C131" s="286">
        <v>7</v>
      </c>
      <c r="D131" s="286">
        <v>2</v>
      </c>
      <c r="E131" s="269" t="s">
        <v>363</v>
      </c>
      <c r="F131" s="270" t="s">
        <v>323</v>
      </c>
      <c r="G131" s="272">
        <v>199.5</v>
      </c>
      <c r="H131" s="272">
        <v>199.5</v>
      </c>
    </row>
    <row r="132" spans="1:8" ht="31.2">
      <c r="A132" s="284" t="s">
        <v>330</v>
      </c>
      <c r="B132" s="285">
        <v>907</v>
      </c>
      <c r="C132" s="286">
        <v>7</v>
      </c>
      <c r="D132" s="286">
        <v>2</v>
      </c>
      <c r="E132" s="269" t="s">
        <v>363</v>
      </c>
      <c r="F132" s="270" t="s">
        <v>331</v>
      </c>
      <c r="G132" s="272">
        <v>199.5</v>
      </c>
      <c r="H132" s="272">
        <v>199.5</v>
      </c>
    </row>
    <row r="133" spans="1:8" ht="31.2">
      <c r="A133" s="284" t="s">
        <v>336</v>
      </c>
      <c r="B133" s="285">
        <v>907</v>
      </c>
      <c r="C133" s="286">
        <v>7</v>
      </c>
      <c r="D133" s="286">
        <v>2</v>
      </c>
      <c r="E133" s="269" t="s">
        <v>365</v>
      </c>
      <c r="F133" s="270" t="s">
        <v>323</v>
      </c>
      <c r="G133" s="272">
        <v>24585</v>
      </c>
      <c r="H133" s="272">
        <v>30640.799999999999</v>
      </c>
    </row>
    <row r="134" spans="1:8" ht="31.2">
      <c r="A134" s="284" t="s">
        <v>330</v>
      </c>
      <c r="B134" s="285">
        <v>907</v>
      </c>
      <c r="C134" s="286">
        <v>7</v>
      </c>
      <c r="D134" s="286">
        <v>2</v>
      </c>
      <c r="E134" s="269" t="s">
        <v>365</v>
      </c>
      <c r="F134" s="270" t="s">
        <v>331</v>
      </c>
      <c r="G134" s="272">
        <v>22413.9</v>
      </c>
      <c r="H134" s="272">
        <v>28469.7</v>
      </c>
    </row>
    <row r="135" spans="1:8">
      <c r="A135" s="284" t="s">
        <v>340</v>
      </c>
      <c r="B135" s="285">
        <v>907</v>
      </c>
      <c r="C135" s="286">
        <v>7</v>
      </c>
      <c r="D135" s="286">
        <v>2</v>
      </c>
      <c r="E135" s="269" t="s">
        <v>365</v>
      </c>
      <c r="F135" s="270" t="s">
        <v>341</v>
      </c>
      <c r="G135" s="272">
        <v>2171.1</v>
      </c>
      <c r="H135" s="272">
        <v>2171.1</v>
      </c>
    </row>
    <row r="136" spans="1:8" ht="109.2">
      <c r="A136" s="284" t="s">
        <v>366</v>
      </c>
      <c r="B136" s="285">
        <v>907</v>
      </c>
      <c r="C136" s="286">
        <v>7</v>
      </c>
      <c r="D136" s="286">
        <v>2</v>
      </c>
      <c r="E136" s="269" t="s">
        <v>367</v>
      </c>
      <c r="F136" s="270" t="s">
        <v>323</v>
      </c>
      <c r="G136" s="272">
        <v>393986</v>
      </c>
      <c r="H136" s="272">
        <v>393986</v>
      </c>
    </row>
    <row r="137" spans="1:8" ht="78">
      <c r="A137" s="284" t="s">
        <v>344</v>
      </c>
      <c r="B137" s="285">
        <v>907</v>
      </c>
      <c r="C137" s="286">
        <v>7</v>
      </c>
      <c r="D137" s="286">
        <v>2</v>
      </c>
      <c r="E137" s="269" t="s">
        <v>367</v>
      </c>
      <c r="F137" s="270" t="s">
        <v>345</v>
      </c>
      <c r="G137" s="272">
        <v>385608</v>
      </c>
      <c r="H137" s="272">
        <v>385608</v>
      </c>
    </row>
    <row r="138" spans="1:8" ht="31.2">
      <c r="A138" s="284" t="s">
        <v>330</v>
      </c>
      <c r="B138" s="285">
        <v>907</v>
      </c>
      <c r="C138" s="286">
        <v>7</v>
      </c>
      <c r="D138" s="286">
        <v>2</v>
      </c>
      <c r="E138" s="269" t="s">
        <v>367</v>
      </c>
      <c r="F138" s="270" t="s">
        <v>331</v>
      </c>
      <c r="G138" s="272">
        <v>8378</v>
      </c>
      <c r="H138" s="272">
        <v>8378</v>
      </c>
    </row>
    <row r="139" spans="1:8" ht="31.2">
      <c r="A139" s="284" t="s">
        <v>370</v>
      </c>
      <c r="B139" s="285">
        <v>907</v>
      </c>
      <c r="C139" s="286">
        <v>7</v>
      </c>
      <c r="D139" s="286">
        <v>2</v>
      </c>
      <c r="E139" s="269" t="s">
        <v>371</v>
      </c>
      <c r="F139" s="270" t="s">
        <v>323</v>
      </c>
      <c r="G139" s="272">
        <v>27865.200000000001</v>
      </c>
      <c r="H139" s="272">
        <v>0</v>
      </c>
    </row>
    <row r="140" spans="1:8" ht="31.2">
      <c r="A140" s="284" t="s">
        <v>330</v>
      </c>
      <c r="B140" s="285">
        <v>907</v>
      </c>
      <c r="C140" s="286">
        <v>7</v>
      </c>
      <c r="D140" s="286">
        <v>2</v>
      </c>
      <c r="E140" s="269" t="s">
        <v>371</v>
      </c>
      <c r="F140" s="270" t="s">
        <v>331</v>
      </c>
      <c r="G140" s="272">
        <v>27865.200000000001</v>
      </c>
      <c r="H140" s="272">
        <v>0</v>
      </c>
    </row>
    <row r="141" spans="1:8" ht="78">
      <c r="A141" s="284" t="s">
        <v>346</v>
      </c>
      <c r="B141" s="285">
        <v>907</v>
      </c>
      <c r="C141" s="286">
        <v>7</v>
      </c>
      <c r="D141" s="286">
        <v>2</v>
      </c>
      <c r="E141" s="269" t="s">
        <v>372</v>
      </c>
      <c r="F141" s="270" t="s">
        <v>323</v>
      </c>
      <c r="G141" s="272">
        <v>46.5</v>
      </c>
      <c r="H141" s="272">
        <v>50</v>
      </c>
    </row>
    <row r="142" spans="1:8" ht="31.2">
      <c r="A142" s="284" t="s">
        <v>330</v>
      </c>
      <c r="B142" s="285">
        <v>907</v>
      </c>
      <c r="C142" s="286">
        <v>7</v>
      </c>
      <c r="D142" s="286">
        <v>2</v>
      </c>
      <c r="E142" s="269" t="s">
        <v>372</v>
      </c>
      <c r="F142" s="270" t="s">
        <v>331</v>
      </c>
      <c r="G142" s="272">
        <v>46.5</v>
      </c>
      <c r="H142" s="272">
        <v>50</v>
      </c>
    </row>
    <row r="143" spans="1:8" ht="46.8">
      <c r="A143" s="284" t="s">
        <v>374</v>
      </c>
      <c r="B143" s="285">
        <v>907</v>
      </c>
      <c r="C143" s="286">
        <v>7</v>
      </c>
      <c r="D143" s="286">
        <v>2</v>
      </c>
      <c r="E143" s="269" t="s">
        <v>375</v>
      </c>
      <c r="F143" s="270" t="s">
        <v>323</v>
      </c>
      <c r="G143" s="272">
        <v>0</v>
      </c>
      <c r="H143" s="272">
        <v>300</v>
      </c>
    </row>
    <row r="144" spans="1:8" ht="31.2">
      <c r="A144" s="284" t="s">
        <v>330</v>
      </c>
      <c r="B144" s="285">
        <v>907</v>
      </c>
      <c r="C144" s="286">
        <v>7</v>
      </c>
      <c r="D144" s="286">
        <v>2</v>
      </c>
      <c r="E144" s="269" t="s">
        <v>375</v>
      </c>
      <c r="F144" s="270" t="s">
        <v>331</v>
      </c>
      <c r="G144" s="272">
        <v>0</v>
      </c>
      <c r="H144" s="272">
        <v>300</v>
      </c>
    </row>
    <row r="145" spans="1:8" ht="46.8">
      <c r="A145" s="284" t="s">
        <v>387</v>
      </c>
      <c r="B145" s="285">
        <v>907</v>
      </c>
      <c r="C145" s="286">
        <v>7</v>
      </c>
      <c r="D145" s="286">
        <v>2</v>
      </c>
      <c r="E145" s="269" t="s">
        <v>388</v>
      </c>
      <c r="F145" s="270" t="s">
        <v>323</v>
      </c>
      <c r="G145" s="272">
        <v>9</v>
      </c>
      <c r="H145" s="272">
        <v>9</v>
      </c>
    </row>
    <row r="146" spans="1:8" ht="46.8">
      <c r="A146" s="284" t="s">
        <v>399</v>
      </c>
      <c r="B146" s="285">
        <v>907</v>
      </c>
      <c r="C146" s="286">
        <v>7</v>
      </c>
      <c r="D146" s="286">
        <v>2</v>
      </c>
      <c r="E146" s="269" t="s">
        <v>400</v>
      </c>
      <c r="F146" s="270" t="s">
        <v>323</v>
      </c>
      <c r="G146" s="272">
        <v>9</v>
      </c>
      <c r="H146" s="272">
        <v>9</v>
      </c>
    </row>
    <row r="147" spans="1:8" ht="62.4">
      <c r="A147" s="284" t="s">
        <v>401</v>
      </c>
      <c r="B147" s="285">
        <v>907</v>
      </c>
      <c r="C147" s="286">
        <v>7</v>
      </c>
      <c r="D147" s="286">
        <v>2</v>
      </c>
      <c r="E147" s="269" t="s">
        <v>402</v>
      </c>
      <c r="F147" s="270" t="s">
        <v>323</v>
      </c>
      <c r="G147" s="272">
        <v>9</v>
      </c>
      <c r="H147" s="272">
        <v>9</v>
      </c>
    </row>
    <row r="148" spans="1:8" ht="31.2">
      <c r="A148" s="284" t="s">
        <v>338</v>
      </c>
      <c r="B148" s="285">
        <v>907</v>
      </c>
      <c r="C148" s="286">
        <v>7</v>
      </c>
      <c r="D148" s="286">
        <v>2</v>
      </c>
      <c r="E148" s="269" t="s">
        <v>402</v>
      </c>
      <c r="F148" s="270" t="s">
        <v>339</v>
      </c>
      <c r="G148" s="272">
        <v>9</v>
      </c>
      <c r="H148" s="272">
        <v>9</v>
      </c>
    </row>
    <row r="149" spans="1:8" ht="62.4">
      <c r="A149" s="284" t="s">
        <v>455</v>
      </c>
      <c r="B149" s="285">
        <v>907</v>
      </c>
      <c r="C149" s="286">
        <v>7</v>
      </c>
      <c r="D149" s="286">
        <v>2</v>
      </c>
      <c r="E149" s="269" t="s">
        <v>456</v>
      </c>
      <c r="F149" s="270" t="s">
        <v>323</v>
      </c>
      <c r="G149" s="272">
        <v>284.60000000000002</v>
      </c>
      <c r="H149" s="272">
        <v>30</v>
      </c>
    </row>
    <row r="150" spans="1:8" ht="62.4">
      <c r="A150" s="284" t="s">
        <v>479</v>
      </c>
      <c r="B150" s="285">
        <v>907</v>
      </c>
      <c r="C150" s="286">
        <v>7</v>
      </c>
      <c r="D150" s="286">
        <v>2</v>
      </c>
      <c r="E150" s="269" t="s">
        <v>480</v>
      </c>
      <c r="F150" s="270" t="s">
        <v>323</v>
      </c>
      <c r="G150" s="272">
        <v>284.60000000000002</v>
      </c>
      <c r="H150" s="272">
        <v>30</v>
      </c>
    </row>
    <row r="151" spans="1:8" ht="46.8">
      <c r="A151" s="284" t="s">
        <v>481</v>
      </c>
      <c r="B151" s="285">
        <v>907</v>
      </c>
      <c r="C151" s="286">
        <v>7</v>
      </c>
      <c r="D151" s="286">
        <v>2</v>
      </c>
      <c r="E151" s="269" t="s">
        <v>482</v>
      </c>
      <c r="F151" s="270" t="s">
        <v>323</v>
      </c>
      <c r="G151" s="272">
        <v>284.60000000000002</v>
      </c>
      <c r="H151" s="272">
        <v>30</v>
      </c>
    </row>
    <row r="152" spans="1:8" ht="62.4">
      <c r="A152" s="284" t="s">
        <v>397</v>
      </c>
      <c r="B152" s="285">
        <v>907</v>
      </c>
      <c r="C152" s="286">
        <v>7</v>
      </c>
      <c r="D152" s="286">
        <v>2</v>
      </c>
      <c r="E152" s="269" t="s">
        <v>483</v>
      </c>
      <c r="F152" s="270" t="s">
        <v>323</v>
      </c>
      <c r="G152" s="272">
        <v>284.60000000000002</v>
      </c>
      <c r="H152" s="272">
        <v>30</v>
      </c>
    </row>
    <row r="153" spans="1:8" ht="31.2">
      <c r="A153" s="284" t="s">
        <v>330</v>
      </c>
      <c r="B153" s="285">
        <v>907</v>
      </c>
      <c r="C153" s="286">
        <v>7</v>
      </c>
      <c r="D153" s="286">
        <v>2</v>
      </c>
      <c r="E153" s="269" t="s">
        <v>483</v>
      </c>
      <c r="F153" s="270" t="s">
        <v>331</v>
      </c>
      <c r="G153" s="272">
        <v>284.60000000000002</v>
      </c>
      <c r="H153" s="272">
        <v>30</v>
      </c>
    </row>
    <row r="154" spans="1:8">
      <c r="A154" s="284" t="s">
        <v>157</v>
      </c>
      <c r="B154" s="285">
        <v>907</v>
      </c>
      <c r="C154" s="286">
        <v>7</v>
      </c>
      <c r="D154" s="286">
        <v>3</v>
      </c>
      <c r="E154" s="269" t="s">
        <v>323</v>
      </c>
      <c r="F154" s="270" t="s">
        <v>323</v>
      </c>
      <c r="G154" s="272">
        <v>25751.7</v>
      </c>
      <c r="H154" s="272">
        <v>24725.8</v>
      </c>
    </row>
    <row r="155" spans="1:8" ht="31.2">
      <c r="A155" s="284" t="s">
        <v>321</v>
      </c>
      <c r="B155" s="285">
        <v>907</v>
      </c>
      <c r="C155" s="286">
        <v>7</v>
      </c>
      <c r="D155" s="286">
        <v>3</v>
      </c>
      <c r="E155" s="269" t="s">
        <v>322</v>
      </c>
      <c r="F155" s="270" t="s">
        <v>323</v>
      </c>
      <c r="G155" s="272">
        <v>25751.7</v>
      </c>
      <c r="H155" s="272">
        <v>24696.799999999999</v>
      </c>
    </row>
    <row r="156" spans="1:8" ht="31.2">
      <c r="A156" s="284" t="s">
        <v>324</v>
      </c>
      <c r="B156" s="285">
        <v>907</v>
      </c>
      <c r="C156" s="286">
        <v>7</v>
      </c>
      <c r="D156" s="286">
        <v>3</v>
      </c>
      <c r="E156" s="269" t="s">
        <v>325</v>
      </c>
      <c r="F156" s="270" t="s">
        <v>323</v>
      </c>
      <c r="G156" s="272">
        <v>25751.7</v>
      </c>
      <c r="H156" s="272">
        <v>24696.799999999999</v>
      </c>
    </row>
    <row r="157" spans="1:8" ht="31.2">
      <c r="A157" s="284" t="s">
        <v>378</v>
      </c>
      <c r="B157" s="285">
        <v>907</v>
      </c>
      <c r="C157" s="286">
        <v>7</v>
      </c>
      <c r="D157" s="286">
        <v>3</v>
      </c>
      <c r="E157" s="269" t="s">
        <v>379</v>
      </c>
      <c r="F157" s="270" t="s">
        <v>323</v>
      </c>
      <c r="G157" s="272">
        <v>25751.7</v>
      </c>
      <c r="H157" s="272">
        <v>24696.799999999999</v>
      </c>
    </row>
    <row r="158" spans="1:8" ht="31.2">
      <c r="A158" s="284" t="s">
        <v>328</v>
      </c>
      <c r="B158" s="285">
        <v>907</v>
      </c>
      <c r="C158" s="286">
        <v>7</v>
      </c>
      <c r="D158" s="286">
        <v>3</v>
      </c>
      <c r="E158" s="269" t="s">
        <v>380</v>
      </c>
      <c r="F158" s="270" t="s">
        <v>323</v>
      </c>
      <c r="G158" s="272">
        <v>102</v>
      </c>
      <c r="H158" s="272">
        <v>102</v>
      </c>
    </row>
    <row r="159" spans="1:8" ht="31.2">
      <c r="A159" s="284" t="s">
        <v>330</v>
      </c>
      <c r="B159" s="285">
        <v>907</v>
      </c>
      <c r="C159" s="286">
        <v>7</v>
      </c>
      <c r="D159" s="286">
        <v>3</v>
      </c>
      <c r="E159" s="269" t="s">
        <v>380</v>
      </c>
      <c r="F159" s="270" t="s">
        <v>331</v>
      </c>
      <c r="G159" s="272">
        <v>102</v>
      </c>
      <c r="H159" s="272">
        <v>102</v>
      </c>
    </row>
    <row r="160" spans="1:8" ht="31.2">
      <c r="A160" s="284" t="s">
        <v>332</v>
      </c>
      <c r="B160" s="285">
        <v>907</v>
      </c>
      <c r="C160" s="286">
        <v>7</v>
      </c>
      <c r="D160" s="286">
        <v>3</v>
      </c>
      <c r="E160" s="269" t="s">
        <v>381</v>
      </c>
      <c r="F160" s="270" t="s">
        <v>323</v>
      </c>
      <c r="G160" s="272">
        <v>15</v>
      </c>
      <c r="H160" s="272">
        <v>15</v>
      </c>
    </row>
    <row r="161" spans="1:8" ht="31.2">
      <c r="A161" s="284" t="s">
        <v>330</v>
      </c>
      <c r="B161" s="285">
        <v>907</v>
      </c>
      <c r="C161" s="286">
        <v>7</v>
      </c>
      <c r="D161" s="286">
        <v>3</v>
      </c>
      <c r="E161" s="269" t="s">
        <v>381</v>
      </c>
      <c r="F161" s="270" t="s">
        <v>331</v>
      </c>
      <c r="G161" s="272">
        <v>15</v>
      </c>
      <c r="H161" s="272">
        <v>15</v>
      </c>
    </row>
    <row r="162" spans="1:8" ht="31.2">
      <c r="A162" s="284" t="s">
        <v>336</v>
      </c>
      <c r="B162" s="285">
        <v>907</v>
      </c>
      <c r="C162" s="286">
        <v>7</v>
      </c>
      <c r="D162" s="286">
        <v>3</v>
      </c>
      <c r="E162" s="269" t="s">
        <v>383</v>
      </c>
      <c r="F162" s="270" t="s">
        <v>323</v>
      </c>
      <c r="G162" s="272">
        <v>25634.7</v>
      </c>
      <c r="H162" s="272">
        <v>24579.8</v>
      </c>
    </row>
    <row r="163" spans="1:8" ht="78">
      <c r="A163" s="284" t="s">
        <v>344</v>
      </c>
      <c r="B163" s="285">
        <v>907</v>
      </c>
      <c r="C163" s="286">
        <v>7</v>
      </c>
      <c r="D163" s="286">
        <v>3</v>
      </c>
      <c r="E163" s="269" t="s">
        <v>383</v>
      </c>
      <c r="F163" s="270" t="s">
        <v>345</v>
      </c>
      <c r="G163" s="272">
        <v>22870.3</v>
      </c>
      <c r="H163" s="272">
        <v>21202</v>
      </c>
    </row>
    <row r="164" spans="1:8" ht="31.2">
      <c r="A164" s="284" t="s">
        <v>330</v>
      </c>
      <c r="B164" s="285">
        <v>907</v>
      </c>
      <c r="C164" s="286">
        <v>7</v>
      </c>
      <c r="D164" s="286">
        <v>3</v>
      </c>
      <c r="E164" s="269" t="s">
        <v>383</v>
      </c>
      <c r="F164" s="270" t="s">
        <v>331</v>
      </c>
      <c r="G164" s="272">
        <v>2418.1</v>
      </c>
      <c r="H164" s="272">
        <v>3031.4</v>
      </c>
    </row>
    <row r="165" spans="1:8">
      <c r="A165" s="284" t="s">
        <v>340</v>
      </c>
      <c r="B165" s="285">
        <v>907</v>
      </c>
      <c r="C165" s="286">
        <v>7</v>
      </c>
      <c r="D165" s="286">
        <v>3</v>
      </c>
      <c r="E165" s="269" t="s">
        <v>383</v>
      </c>
      <c r="F165" s="270" t="s">
        <v>341</v>
      </c>
      <c r="G165" s="272">
        <v>346.3</v>
      </c>
      <c r="H165" s="272">
        <v>346.4</v>
      </c>
    </row>
    <row r="166" spans="1:8" ht="62.4">
      <c r="A166" s="284" t="s">
        <v>455</v>
      </c>
      <c r="B166" s="285">
        <v>907</v>
      </c>
      <c r="C166" s="286">
        <v>7</v>
      </c>
      <c r="D166" s="286">
        <v>3</v>
      </c>
      <c r="E166" s="269" t="s">
        <v>456</v>
      </c>
      <c r="F166" s="270" t="s">
        <v>323</v>
      </c>
      <c r="G166" s="272">
        <v>0</v>
      </c>
      <c r="H166" s="272">
        <v>29</v>
      </c>
    </row>
    <row r="167" spans="1:8" ht="62.4">
      <c r="A167" s="284" t="s">
        <v>479</v>
      </c>
      <c r="B167" s="285">
        <v>907</v>
      </c>
      <c r="C167" s="286">
        <v>7</v>
      </c>
      <c r="D167" s="286">
        <v>3</v>
      </c>
      <c r="E167" s="269" t="s">
        <v>480</v>
      </c>
      <c r="F167" s="270" t="s">
        <v>323</v>
      </c>
      <c r="G167" s="272">
        <v>0</v>
      </c>
      <c r="H167" s="272">
        <v>29</v>
      </c>
    </row>
    <row r="168" spans="1:8" ht="46.8">
      <c r="A168" s="284" t="s">
        <v>481</v>
      </c>
      <c r="B168" s="285">
        <v>907</v>
      </c>
      <c r="C168" s="286">
        <v>7</v>
      </c>
      <c r="D168" s="286">
        <v>3</v>
      </c>
      <c r="E168" s="269" t="s">
        <v>482</v>
      </c>
      <c r="F168" s="270" t="s">
        <v>323</v>
      </c>
      <c r="G168" s="272">
        <v>0</v>
      </c>
      <c r="H168" s="272">
        <v>29</v>
      </c>
    </row>
    <row r="169" spans="1:8" ht="62.4">
      <c r="A169" s="284" t="s">
        <v>397</v>
      </c>
      <c r="B169" s="285">
        <v>907</v>
      </c>
      <c r="C169" s="286">
        <v>7</v>
      </c>
      <c r="D169" s="286">
        <v>3</v>
      </c>
      <c r="E169" s="269" t="s">
        <v>483</v>
      </c>
      <c r="F169" s="270" t="s">
        <v>323</v>
      </c>
      <c r="G169" s="272">
        <v>0</v>
      </c>
      <c r="H169" s="272">
        <v>29</v>
      </c>
    </row>
    <row r="170" spans="1:8" ht="31.2">
      <c r="A170" s="284" t="s">
        <v>330</v>
      </c>
      <c r="B170" s="285">
        <v>907</v>
      </c>
      <c r="C170" s="286">
        <v>7</v>
      </c>
      <c r="D170" s="286">
        <v>3</v>
      </c>
      <c r="E170" s="269" t="s">
        <v>483</v>
      </c>
      <c r="F170" s="270" t="s">
        <v>331</v>
      </c>
      <c r="G170" s="272">
        <v>0</v>
      </c>
      <c r="H170" s="272">
        <v>29</v>
      </c>
    </row>
    <row r="171" spans="1:8" ht="31.2">
      <c r="A171" s="284" t="s">
        <v>154</v>
      </c>
      <c r="B171" s="285">
        <v>907</v>
      </c>
      <c r="C171" s="286">
        <v>7</v>
      </c>
      <c r="D171" s="286">
        <v>5</v>
      </c>
      <c r="E171" s="269" t="s">
        <v>323</v>
      </c>
      <c r="F171" s="270" t="s">
        <v>323</v>
      </c>
      <c r="G171" s="272">
        <v>274.7</v>
      </c>
      <c r="H171" s="272">
        <v>274.7</v>
      </c>
    </row>
    <row r="172" spans="1:8" ht="31.2">
      <c r="A172" s="284" t="s">
        <v>321</v>
      </c>
      <c r="B172" s="285">
        <v>907</v>
      </c>
      <c r="C172" s="286">
        <v>7</v>
      </c>
      <c r="D172" s="286">
        <v>5</v>
      </c>
      <c r="E172" s="269" t="s">
        <v>322</v>
      </c>
      <c r="F172" s="270" t="s">
        <v>323</v>
      </c>
      <c r="G172" s="272">
        <v>274.7</v>
      </c>
      <c r="H172" s="272">
        <v>274.7</v>
      </c>
    </row>
    <row r="173" spans="1:8" ht="31.2">
      <c r="A173" s="284" t="s">
        <v>324</v>
      </c>
      <c r="B173" s="285">
        <v>907</v>
      </c>
      <c r="C173" s="286">
        <v>7</v>
      </c>
      <c r="D173" s="286">
        <v>5</v>
      </c>
      <c r="E173" s="269" t="s">
        <v>325</v>
      </c>
      <c r="F173" s="270" t="s">
        <v>323</v>
      </c>
      <c r="G173" s="272">
        <v>274.7</v>
      </c>
      <c r="H173" s="272">
        <v>274.7</v>
      </c>
    </row>
    <row r="174" spans="1:8" ht="31.2">
      <c r="A174" s="284" t="s">
        <v>326</v>
      </c>
      <c r="B174" s="285">
        <v>907</v>
      </c>
      <c r="C174" s="286">
        <v>7</v>
      </c>
      <c r="D174" s="286">
        <v>5</v>
      </c>
      <c r="E174" s="269" t="s">
        <v>327</v>
      </c>
      <c r="F174" s="270" t="s">
        <v>323</v>
      </c>
      <c r="G174" s="272">
        <v>153.69999999999999</v>
      </c>
      <c r="H174" s="272">
        <v>153.69999999999999</v>
      </c>
    </row>
    <row r="175" spans="1:8" ht="31.2">
      <c r="A175" s="284" t="s">
        <v>334</v>
      </c>
      <c r="B175" s="285">
        <v>907</v>
      </c>
      <c r="C175" s="286">
        <v>7</v>
      </c>
      <c r="D175" s="286">
        <v>5</v>
      </c>
      <c r="E175" s="269" t="s">
        <v>335</v>
      </c>
      <c r="F175" s="270" t="s">
        <v>323</v>
      </c>
      <c r="G175" s="272">
        <v>153.69999999999999</v>
      </c>
      <c r="H175" s="272">
        <v>153.69999999999999</v>
      </c>
    </row>
    <row r="176" spans="1:8" ht="31.2">
      <c r="A176" s="284" t="s">
        <v>330</v>
      </c>
      <c r="B176" s="285">
        <v>907</v>
      </c>
      <c r="C176" s="286">
        <v>7</v>
      </c>
      <c r="D176" s="286">
        <v>5</v>
      </c>
      <c r="E176" s="269" t="s">
        <v>335</v>
      </c>
      <c r="F176" s="270" t="s">
        <v>331</v>
      </c>
      <c r="G176" s="272">
        <v>153.69999999999999</v>
      </c>
      <c r="H176" s="272">
        <v>153.69999999999999</v>
      </c>
    </row>
    <row r="177" spans="1:8" ht="31.2">
      <c r="A177" s="284" t="s">
        <v>350</v>
      </c>
      <c r="B177" s="285">
        <v>907</v>
      </c>
      <c r="C177" s="286">
        <v>7</v>
      </c>
      <c r="D177" s="286">
        <v>5</v>
      </c>
      <c r="E177" s="269" t="s">
        <v>351</v>
      </c>
      <c r="F177" s="270" t="s">
        <v>323</v>
      </c>
      <c r="G177" s="272">
        <v>121</v>
      </c>
      <c r="H177" s="272">
        <v>121</v>
      </c>
    </row>
    <row r="178" spans="1:8" ht="31.2">
      <c r="A178" s="284" t="s">
        <v>334</v>
      </c>
      <c r="B178" s="285">
        <v>907</v>
      </c>
      <c r="C178" s="286">
        <v>7</v>
      </c>
      <c r="D178" s="286">
        <v>5</v>
      </c>
      <c r="E178" s="269" t="s">
        <v>364</v>
      </c>
      <c r="F178" s="270" t="s">
        <v>323</v>
      </c>
      <c r="G178" s="272">
        <v>121</v>
      </c>
      <c r="H178" s="272">
        <v>121</v>
      </c>
    </row>
    <row r="179" spans="1:8" ht="31.2">
      <c r="A179" s="284" t="s">
        <v>330</v>
      </c>
      <c r="B179" s="285">
        <v>907</v>
      </c>
      <c r="C179" s="286">
        <v>7</v>
      </c>
      <c r="D179" s="286">
        <v>5</v>
      </c>
      <c r="E179" s="269" t="s">
        <v>364</v>
      </c>
      <c r="F179" s="270" t="s">
        <v>331</v>
      </c>
      <c r="G179" s="272">
        <v>121</v>
      </c>
      <c r="H179" s="272">
        <v>121</v>
      </c>
    </row>
    <row r="180" spans="1:8">
      <c r="A180" s="284" t="s">
        <v>159</v>
      </c>
      <c r="B180" s="285">
        <v>907</v>
      </c>
      <c r="C180" s="286">
        <v>7</v>
      </c>
      <c r="D180" s="286">
        <v>7</v>
      </c>
      <c r="E180" s="269" t="s">
        <v>323</v>
      </c>
      <c r="F180" s="270" t="s">
        <v>323</v>
      </c>
      <c r="G180" s="272">
        <v>311.3</v>
      </c>
      <c r="H180" s="272">
        <v>311.3</v>
      </c>
    </row>
    <row r="181" spans="1:8" ht="31.2">
      <c r="A181" s="284" t="s">
        <v>321</v>
      </c>
      <c r="B181" s="285">
        <v>907</v>
      </c>
      <c r="C181" s="286">
        <v>7</v>
      </c>
      <c r="D181" s="286">
        <v>7</v>
      </c>
      <c r="E181" s="269" t="s">
        <v>322</v>
      </c>
      <c r="F181" s="270" t="s">
        <v>323</v>
      </c>
      <c r="G181" s="272">
        <v>311.3</v>
      </c>
      <c r="H181" s="272">
        <v>311.3</v>
      </c>
    </row>
    <row r="182" spans="1:8" ht="46.8">
      <c r="A182" s="284" t="s">
        <v>387</v>
      </c>
      <c r="B182" s="285">
        <v>907</v>
      </c>
      <c r="C182" s="286">
        <v>7</v>
      </c>
      <c r="D182" s="286">
        <v>7</v>
      </c>
      <c r="E182" s="269" t="s">
        <v>388</v>
      </c>
      <c r="F182" s="270" t="s">
        <v>323</v>
      </c>
      <c r="G182" s="272">
        <v>311.3</v>
      </c>
      <c r="H182" s="272">
        <v>311.3</v>
      </c>
    </row>
    <row r="183" spans="1:8" ht="31.2">
      <c r="A183" s="284" t="s">
        <v>404</v>
      </c>
      <c r="B183" s="285">
        <v>907</v>
      </c>
      <c r="C183" s="286">
        <v>7</v>
      </c>
      <c r="D183" s="286">
        <v>7</v>
      </c>
      <c r="E183" s="269" t="s">
        <v>405</v>
      </c>
      <c r="F183" s="270" t="s">
        <v>323</v>
      </c>
      <c r="G183" s="272">
        <v>311.3</v>
      </c>
      <c r="H183" s="272">
        <v>311.3</v>
      </c>
    </row>
    <row r="184" spans="1:8" ht="31.2">
      <c r="A184" s="284" t="s">
        <v>332</v>
      </c>
      <c r="B184" s="285">
        <v>907</v>
      </c>
      <c r="C184" s="286">
        <v>7</v>
      </c>
      <c r="D184" s="286">
        <v>7</v>
      </c>
      <c r="E184" s="269" t="s">
        <v>406</v>
      </c>
      <c r="F184" s="270" t="s">
        <v>323</v>
      </c>
      <c r="G184" s="272">
        <v>122.4</v>
      </c>
      <c r="H184" s="272">
        <v>122.4</v>
      </c>
    </row>
    <row r="185" spans="1:8" ht="31.2">
      <c r="A185" s="284" t="s">
        <v>330</v>
      </c>
      <c r="B185" s="285">
        <v>907</v>
      </c>
      <c r="C185" s="286">
        <v>7</v>
      </c>
      <c r="D185" s="286">
        <v>7</v>
      </c>
      <c r="E185" s="269" t="s">
        <v>406</v>
      </c>
      <c r="F185" s="270" t="s">
        <v>331</v>
      </c>
      <c r="G185" s="272">
        <v>122.4</v>
      </c>
      <c r="H185" s="272">
        <v>122.4</v>
      </c>
    </row>
    <row r="186" spans="1:8" ht="78.75" customHeight="1">
      <c r="A186" s="284" t="s">
        <v>407</v>
      </c>
      <c r="B186" s="285">
        <v>907</v>
      </c>
      <c r="C186" s="286">
        <v>7</v>
      </c>
      <c r="D186" s="286">
        <v>7</v>
      </c>
      <c r="E186" s="269" t="s">
        <v>408</v>
      </c>
      <c r="F186" s="270" t="s">
        <v>323</v>
      </c>
      <c r="G186" s="272">
        <v>188.9</v>
      </c>
      <c r="H186" s="272">
        <v>188.9</v>
      </c>
    </row>
    <row r="187" spans="1:8" ht="31.2">
      <c r="A187" s="284" t="s">
        <v>330</v>
      </c>
      <c r="B187" s="285">
        <v>907</v>
      </c>
      <c r="C187" s="286">
        <v>7</v>
      </c>
      <c r="D187" s="286">
        <v>7</v>
      </c>
      <c r="E187" s="269" t="s">
        <v>408</v>
      </c>
      <c r="F187" s="270" t="s">
        <v>331</v>
      </c>
      <c r="G187" s="272">
        <v>188.9</v>
      </c>
      <c r="H187" s="272">
        <v>188.9</v>
      </c>
    </row>
    <row r="188" spans="1:8">
      <c r="A188" s="284" t="s">
        <v>158</v>
      </c>
      <c r="B188" s="285">
        <v>907</v>
      </c>
      <c r="C188" s="286">
        <v>7</v>
      </c>
      <c r="D188" s="286">
        <v>9</v>
      </c>
      <c r="E188" s="269" t="s">
        <v>323</v>
      </c>
      <c r="F188" s="270" t="s">
        <v>323</v>
      </c>
      <c r="G188" s="272">
        <v>8335.7999999999993</v>
      </c>
      <c r="H188" s="272">
        <v>7867.4</v>
      </c>
    </row>
    <row r="189" spans="1:8" ht="31.2">
      <c r="A189" s="284" t="s">
        <v>321</v>
      </c>
      <c r="B189" s="285">
        <v>907</v>
      </c>
      <c r="C189" s="286">
        <v>7</v>
      </c>
      <c r="D189" s="286">
        <v>9</v>
      </c>
      <c r="E189" s="269" t="s">
        <v>322</v>
      </c>
      <c r="F189" s="270" t="s">
        <v>323</v>
      </c>
      <c r="G189" s="272">
        <v>8298.4</v>
      </c>
      <c r="H189" s="272">
        <v>7830.1</v>
      </c>
    </row>
    <row r="190" spans="1:8" ht="48" customHeight="1">
      <c r="A190" s="284" t="s">
        <v>387</v>
      </c>
      <c r="B190" s="285">
        <v>907</v>
      </c>
      <c r="C190" s="286">
        <v>7</v>
      </c>
      <c r="D190" s="286">
        <v>9</v>
      </c>
      <c r="E190" s="269" t="s">
        <v>388</v>
      </c>
      <c r="F190" s="270" t="s">
        <v>323</v>
      </c>
      <c r="G190" s="272">
        <v>8298.4</v>
      </c>
      <c r="H190" s="272">
        <v>7830.1</v>
      </c>
    </row>
    <row r="191" spans="1:8" ht="31.2">
      <c r="A191" s="284" t="s">
        <v>389</v>
      </c>
      <c r="B191" s="285">
        <v>907</v>
      </c>
      <c r="C191" s="286">
        <v>7</v>
      </c>
      <c r="D191" s="286">
        <v>9</v>
      </c>
      <c r="E191" s="269" t="s">
        <v>390</v>
      </c>
      <c r="F191" s="270" t="s">
        <v>323</v>
      </c>
      <c r="G191" s="272">
        <v>7333.4</v>
      </c>
      <c r="H191" s="272">
        <v>6865.1</v>
      </c>
    </row>
    <row r="192" spans="1:8" ht="31.2">
      <c r="A192" s="284" t="s">
        <v>391</v>
      </c>
      <c r="B192" s="285">
        <v>907</v>
      </c>
      <c r="C192" s="286">
        <v>7</v>
      </c>
      <c r="D192" s="286">
        <v>9</v>
      </c>
      <c r="E192" s="269" t="s">
        <v>392</v>
      </c>
      <c r="F192" s="270" t="s">
        <v>323</v>
      </c>
      <c r="G192" s="272">
        <v>1962</v>
      </c>
      <c r="H192" s="272">
        <v>1877.1</v>
      </c>
    </row>
    <row r="193" spans="1:8" ht="78">
      <c r="A193" s="284" t="s">
        <v>344</v>
      </c>
      <c r="B193" s="285">
        <v>907</v>
      </c>
      <c r="C193" s="286">
        <v>7</v>
      </c>
      <c r="D193" s="286">
        <v>9</v>
      </c>
      <c r="E193" s="269" t="s">
        <v>392</v>
      </c>
      <c r="F193" s="270" t="s">
        <v>345</v>
      </c>
      <c r="G193" s="272">
        <v>1702</v>
      </c>
      <c r="H193" s="272">
        <v>1581</v>
      </c>
    </row>
    <row r="194" spans="1:8" ht="31.2">
      <c r="A194" s="284" t="s">
        <v>330</v>
      </c>
      <c r="B194" s="285">
        <v>907</v>
      </c>
      <c r="C194" s="286">
        <v>7</v>
      </c>
      <c r="D194" s="286">
        <v>9</v>
      </c>
      <c r="E194" s="269" t="s">
        <v>392</v>
      </c>
      <c r="F194" s="270" t="s">
        <v>331</v>
      </c>
      <c r="G194" s="272">
        <v>256.2</v>
      </c>
      <c r="H194" s="272">
        <v>292.2</v>
      </c>
    </row>
    <row r="195" spans="1:8">
      <c r="A195" s="284" t="s">
        <v>340</v>
      </c>
      <c r="B195" s="285">
        <v>907</v>
      </c>
      <c r="C195" s="286">
        <v>7</v>
      </c>
      <c r="D195" s="286">
        <v>9</v>
      </c>
      <c r="E195" s="269" t="s">
        <v>392</v>
      </c>
      <c r="F195" s="270" t="s">
        <v>341</v>
      </c>
      <c r="G195" s="272">
        <v>3.8</v>
      </c>
      <c r="H195" s="272">
        <v>3.9</v>
      </c>
    </row>
    <row r="196" spans="1:8" ht="31.2">
      <c r="A196" s="284" t="s">
        <v>336</v>
      </c>
      <c r="B196" s="285">
        <v>907</v>
      </c>
      <c r="C196" s="286">
        <v>7</v>
      </c>
      <c r="D196" s="286">
        <v>9</v>
      </c>
      <c r="E196" s="269" t="s">
        <v>393</v>
      </c>
      <c r="F196" s="270" t="s">
        <v>323</v>
      </c>
      <c r="G196" s="272">
        <v>5371.4</v>
      </c>
      <c r="H196" s="272">
        <v>4988</v>
      </c>
    </row>
    <row r="197" spans="1:8" ht="78">
      <c r="A197" s="284" t="s">
        <v>344</v>
      </c>
      <c r="B197" s="285">
        <v>907</v>
      </c>
      <c r="C197" s="286">
        <v>7</v>
      </c>
      <c r="D197" s="286">
        <v>9</v>
      </c>
      <c r="E197" s="269" t="s">
        <v>393</v>
      </c>
      <c r="F197" s="270" t="s">
        <v>345</v>
      </c>
      <c r="G197" s="272">
        <v>5313.4</v>
      </c>
      <c r="H197" s="272">
        <v>4930</v>
      </c>
    </row>
    <row r="198" spans="1:8" ht="31.2">
      <c r="A198" s="284" t="s">
        <v>330</v>
      </c>
      <c r="B198" s="285">
        <v>907</v>
      </c>
      <c r="C198" s="286">
        <v>7</v>
      </c>
      <c r="D198" s="286">
        <v>9</v>
      </c>
      <c r="E198" s="269" t="s">
        <v>393</v>
      </c>
      <c r="F198" s="270" t="s">
        <v>331</v>
      </c>
      <c r="G198" s="272">
        <v>58</v>
      </c>
      <c r="H198" s="272">
        <v>58</v>
      </c>
    </row>
    <row r="199" spans="1:8" ht="31.2">
      <c r="A199" s="284" t="s">
        <v>395</v>
      </c>
      <c r="B199" s="285">
        <v>907</v>
      </c>
      <c r="C199" s="286">
        <v>7</v>
      </c>
      <c r="D199" s="286">
        <v>9</v>
      </c>
      <c r="E199" s="269" t="s">
        <v>396</v>
      </c>
      <c r="F199" s="270" t="s">
        <v>323</v>
      </c>
      <c r="G199" s="272">
        <v>10</v>
      </c>
      <c r="H199" s="272">
        <v>10</v>
      </c>
    </row>
    <row r="200" spans="1:8" ht="62.4">
      <c r="A200" s="284" t="s">
        <v>397</v>
      </c>
      <c r="B200" s="285">
        <v>907</v>
      </c>
      <c r="C200" s="286">
        <v>7</v>
      </c>
      <c r="D200" s="286">
        <v>9</v>
      </c>
      <c r="E200" s="269" t="s">
        <v>398</v>
      </c>
      <c r="F200" s="270" t="s">
        <v>323</v>
      </c>
      <c r="G200" s="272">
        <v>10</v>
      </c>
      <c r="H200" s="272">
        <v>10</v>
      </c>
    </row>
    <row r="201" spans="1:8" ht="31.2">
      <c r="A201" s="284" t="s">
        <v>330</v>
      </c>
      <c r="B201" s="285">
        <v>907</v>
      </c>
      <c r="C201" s="286">
        <v>7</v>
      </c>
      <c r="D201" s="286">
        <v>9</v>
      </c>
      <c r="E201" s="269" t="s">
        <v>398</v>
      </c>
      <c r="F201" s="270" t="s">
        <v>331</v>
      </c>
      <c r="G201" s="272">
        <v>10</v>
      </c>
      <c r="H201" s="272">
        <v>10</v>
      </c>
    </row>
    <row r="202" spans="1:8" ht="46.8">
      <c r="A202" s="284" t="s">
        <v>399</v>
      </c>
      <c r="B202" s="285">
        <v>907</v>
      </c>
      <c r="C202" s="286">
        <v>7</v>
      </c>
      <c r="D202" s="286">
        <v>9</v>
      </c>
      <c r="E202" s="269" t="s">
        <v>400</v>
      </c>
      <c r="F202" s="270" t="s">
        <v>323</v>
      </c>
      <c r="G202" s="272">
        <v>955</v>
      </c>
      <c r="H202" s="272">
        <v>955</v>
      </c>
    </row>
    <row r="203" spans="1:8" ht="62.4">
      <c r="A203" s="284" t="s">
        <v>401</v>
      </c>
      <c r="B203" s="285">
        <v>907</v>
      </c>
      <c r="C203" s="286">
        <v>7</v>
      </c>
      <c r="D203" s="286">
        <v>9</v>
      </c>
      <c r="E203" s="269" t="s">
        <v>402</v>
      </c>
      <c r="F203" s="270" t="s">
        <v>323</v>
      </c>
      <c r="G203" s="272">
        <v>955</v>
      </c>
      <c r="H203" s="272">
        <v>955</v>
      </c>
    </row>
    <row r="204" spans="1:8" ht="78">
      <c r="A204" s="284" t="s">
        <v>344</v>
      </c>
      <c r="B204" s="285">
        <v>907</v>
      </c>
      <c r="C204" s="286">
        <v>7</v>
      </c>
      <c r="D204" s="286">
        <v>9</v>
      </c>
      <c r="E204" s="269" t="s">
        <v>402</v>
      </c>
      <c r="F204" s="270" t="s">
        <v>345</v>
      </c>
      <c r="G204" s="272">
        <v>100</v>
      </c>
      <c r="H204" s="272">
        <v>100</v>
      </c>
    </row>
    <row r="205" spans="1:8" ht="31.2">
      <c r="A205" s="284" t="s">
        <v>330</v>
      </c>
      <c r="B205" s="285">
        <v>907</v>
      </c>
      <c r="C205" s="286">
        <v>7</v>
      </c>
      <c r="D205" s="286">
        <v>9</v>
      </c>
      <c r="E205" s="269" t="s">
        <v>402</v>
      </c>
      <c r="F205" s="270" t="s">
        <v>331</v>
      </c>
      <c r="G205" s="272">
        <v>855</v>
      </c>
      <c r="H205" s="272">
        <v>855</v>
      </c>
    </row>
    <row r="206" spans="1:8" ht="46.8">
      <c r="A206" s="284" t="s">
        <v>623</v>
      </c>
      <c r="B206" s="285">
        <v>907</v>
      </c>
      <c r="C206" s="286">
        <v>7</v>
      </c>
      <c r="D206" s="286">
        <v>9</v>
      </c>
      <c r="E206" s="269" t="s">
        <v>624</v>
      </c>
      <c r="F206" s="270" t="s">
        <v>323</v>
      </c>
      <c r="G206" s="272">
        <v>37.4</v>
      </c>
      <c r="H206" s="272">
        <v>37.299999999999997</v>
      </c>
    </row>
    <row r="207" spans="1:8" ht="46.8">
      <c r="A207" s="284" t="s">
        <v>625</v>
      </c>
      <c r="B207" s="285">
        <v>907</v>
      </c>
      <c r="C207" s="286">
        <v>7</v>
      </c>
      <c r="D207" s="286">
        <v>9</v>
      </c>
      <c r="E207" s="269" t="s">
        <v>626</v>
      </c>
      <c r="F207" s="270" t="s">
        <v>323</v>
      </c>
      <c r="G207" s="272">
        <v>37.4</v>
      </c>
      <c r="H207" s="272">
        <v>37.299999999999997</v>
      </c>
    </row>
    <row r="208" spans="1:8" ht="46.8">
      <c r="A208" s="284" t="s">
        <v>627</v>
      </c>
      <c r="B208" s="285">
        <v>907</v>
      </c>
      <c r="C208" s="286">
        <v>7</v>
      </c>
      <c r="D208" s="286">
        <v>9</v>
      </c>
      <c r="E208" s="269" t="s">
        <v>628</v>
      </c>
      <c r="F208" s="270" t="s">
        <v>323</v>
      </c>
      <c r="G208" s="272">
        <v>37.4</v>
      </c>
      <c r="H208" s="272">
        <v>37.299999999999997</v>
      </c>
    </row>
    <row r="209" spans="1:8" ht="62.4">
      <c r="A209" s="284" t="s">
        <v>629</v>
      </c>
      <c r="B209" s="285">
        <v>907</v>
      </c>
      <c r="C209" s="286">
        <v>7</v>
      </c>
      <c r="D209" s="286">
        <v>9</v>
      </c>
      <c r="E209" s="269" t="s">
        <v>630</v>
      </c>
      <c r="F209" s="270" t="s">
        <v>323</v>
      </c>
      <c r="G209" s="272">
        <v>37.4</v>
      </c>
      <c r="H209" s="272">
        <v>37.299999999999997</v>
      </c>
    </row>
    <row r="210" spans="1:8" ht="31.2">
      <c r="A210" s="284" t="s">
        <v>330</v>
      </c>
      <c r="B210" s="285">
        <v>907</v>
      </c>
      <c r="C210" s="286">
        <v>7</v>
      </c>
      <c r="D210" s="286">
        <v>9</v>
      </c>
      <c r="E210" s="269" t="s">
        <v>630</v>
      </c>
      <c r="F210" s="270" t="s">
        <v>331</v>
      </c>
      <c r="G210" s="272">
        <v>37.4</v>
      </c>
      <c r="H210" s="272">
        <v>37.299999999999997</v>
      </c>
    </row>
    <row r="211" spans="1:8">
      <c r="A211" s="284" t="s">
        <v>201</v>
      </c>
      <c r="B211" s="285">
        <v>907</v>
      </c>
      <c r="C211" s="286">
        <v>10</v>
      </c>
      <c r="D211" s="286"/>
      <c r="E211" s="269" t="s">
        <v>323</v>
      </c>
      <c r="F211" s="270" t="s">
        <v>323</v>
      </c>
      <c r="G211" s="272">
        <v>14707.4</v>
      </c>
      <c r="H211" s="272">
        <v>14707.4</v>
      </c>
    </row>
    <row r="212" spans="1:8">
      <c r="A212" s="284" t="s">
        <v>156</v>
      </c>
      <c r="B212" s="285">
        <v>907</v>
      </c>
      <c r="C212" s="286">
        <v>10</v>
      </c>
      <c r="D212" s="286">
        <v>4</v>
      </c>
      <c r="E212" s="269" t="s">
        <v>323</v>
      </c>
      <c r="F212" s="270" t="s">
        <v>323</v>
      </c>
      <c r="G212" s="272">
        <v>14707.4</v>
      </c>
      <c r="H212" s="272">
        <v>14707.4</v>
      </c>
    </row>
    <row r="213" spans="1:8" ht="31.2">
      <c r="A213" s="284" t="s">
        <v>321</v>
      </c>
      <c r="B213" s="285">
        <v>907</v>
      </c>
      <c r="C213" s="286">
        <v>10</v>
      </c>
      <c r="D213" s="286">
        <v>4</v>
      </c>
      <c r="E213" s="269" t="s">
        <v>322</v>
      </c>
      <c r="F213" s="270" t="s">
        <v>323</v>
      </c>
      <c r="G213" s="272">
        <v>14707.4</v>
      </c>
      <c r="H213" s="272">
        <v>14707.4</v>
      </c>
    </row>
    <row r="214" spans="1:8" ht="31.2">
      <c r="A214" s="284" t="s">
        <v>324</v>
      </c>
      <c r="B214" s="285">
        <v>907</v>
      </c>
      <c r="C214" s="286">
        <v>10</v>
      </c>
      <c r="D214" s="286">
        <v>4</v>
      </c>
      <c r="E214" s="269" t="s">
        <v>325</v>
      </c>
      <c r="F214" s="270" t="s">
        <v>323</v>
      </c>
      <c r="G214" s="272">
        <v>14707.4</v>
      </c>
      <c r="H214" s="272">
        <v>14707.4</v>
      </c>
    </row>
    <row r="215" spans="1:8" ht="31.2">
      <c r="A215" s="284" t="s">
        <v>350</v>
      </c>
      <c r="B215" s="285">
        <v>907</v>
      </c>
      <c r="C215" s="286">
        <v>10</v>
      </c>
      <c r="D215" s="286">
        <v>4</v>
      </c>
      <c r="E215" s="269" t="s">
        <v>351</v>
      </c>
      <c r="F215" s="270" t="s">
        <v>323</v>
      </c>
      <c r="G215" s="272">
        <v>14707.4</v>
      </c>
      <c r="H215" s="272">
        <v>14707.4</v>
      </c>
    </row>
    <row r="216" spans="1:8" ht="62.4">
      <c r="A216" s="284" t="s">
        <v>368</v>
      </c>
      <c r="B216" s="285">
        <v>907</v>
      </c>
      <c r="C216" s="286">
        <v>10</v>
      </c>
      <c r="D216" s="286">
        <v>4</v>
      </c>
      <c r="E216" s="269" t="s">
        <v>369</v>
      </c>
      <c r="F216" s="270" t="s">
        <v>323</v>
      </c>
      <c r="G216" s="272">
        <v>14707.4</v>
      </c>
      <c r="H216" s="272">
        <v>14707.4</v>
      </c>
    </row>
    <row r="217" spans="1:8" ht="31.2">
      <c r="A217" s="284" t="s">
        <v>330</v>
      </c>
      <c r="B217" s="285">
        <v>907</v>
      </c>
      <c r="C217" s="286">
        <v>10</v>
      </c>
      <c r="D217" s="286">
        <v>4</v>
      </c>
      <c r="E217" s="269" t="s">
        <v>369</v>
      </c>
      <c r="F217" s="270" t="s">
        <v>331</v>
      </c>
      <c r="G217" s="272">
        <v>14707.4</v>
      </c>
      <c r="H217" s="272">
        <v>14707.4</v>
      </c>
    </row>
    <row r="218" spans="1:8" s="262" customFormat="1">
      <c r="A218" s="281" t="s">
        <v>799</v>
      </c>
      <c r="B218" s="282">
        <v>910</v>
      </c>
      <c r="C218" s="283"/>
      <c r="D218" s="283"/>
      <c r="E218" s="264" t="s">
        <v>323</v>
      </c>
      <c r="F218" s="265" t="s">
        <v>323</v>
      </c>
      <c r="G218" s="267">
        <v>116308.7</v>
      </c>
      <c r="H218" s="267">
        <v>122482.7</v>
      </c>
    </row>
    <row r="219" spans="1:8">
      <c r="A219" s="284" t="s">
        <v>192</v>
      </c>
      <c r="B219" s="285">
        <v>910</v>
      </c>
      <c r="C219" s="286">
        <v>1</v>
      </c>
      <c r="D219" s="286"/>
      <c r="E219" s="269" t="s">
        <v>323</v>
      </c>
      <c r="F219" s="270" t="s">
        <v>323</v>
      </c>
      <c r="G219" s="272">
        <v>19528.3</v>
      </c>
      <c r="H219" s="272">
        <v>18474.400000000001</v>
      </c>
    </row>
    <row r="220" spans="1:8" ht="46.8">
      <c r="A220" s="284" t="s">
        <v>168</v>
      </c>
      <c r="B220" s="285">
        <v>910</v>
      </c>
      <c r="C220" s="286">
        <v>1</v>
      </c>
      <c r="D220" s="286">
        <v>6</v>
      </c>
      <c r="E220" s="269" t="s">
        <v>323</v>
      </c>
      <c r="F220" s="270" t="s">
        <v>323</v>
      </c>
      <c r="G220" s="272">
        <v>6951.5</v>
      </c>
      <c r="H220" s="272">
        <v>6696.6</v>
      </c>
    </row>
    <row r="221" spans="1:8" ht="62.4">
      <c r="A221" s="284" t="s">
        <v>499</v>
      </c>
      <c r="B221" s="285">
        <v>910</v>
      </c>
      <c r="C221" s="286">
        <v>1</v>
      </c>
      <c r="D221" s="286">
        <v>6</v>
      </c>
      <c r="E221" s="269" t="s">
        <v>500</v>
      </c>
      <c r="F221" s="270" t="s">
        <v>323</v>
      </c>
      <c r="G221" s="272">
        <v>6951.5</v>
      </c>
      <c r="H221" s="272">
        <v>6696.6</v>
      </c>
    </row>
    <row r="222" spans="1:8" ht="78.75" customHeight="1">
      <c r="A222" s="284" t="s">
        <v>501</v>
      </c>
      <c r="B222" s="285">
        <v>910</v>
      </c>
      <c r="C222" s="286">
        <v>1</v>
      </c>
      <c r="D222" s="286">
        <v>6</v>
      </c>
      <c r="E222" s="269" t="s">
        <v>502</v>
      </c>
      <c r="F222" s="270" t="s">
        <v>323</v>
      </c>
      <c r="G222" s="272">
        <v>6951.5</v>
      </c>
      <c r="H222" s="272">
        <v>6696.6</v>
      </c>
    </row>
    <row r="223" spans="1:8" ht="93.6">
      <c r="A223" s="284" t="s">
        <v>503</v>
      </c>
      <c r="B223" s="285">
        <v>910</v>
      </c>
      <c r="C223" s="286">
        <v>1</v>
      </c>
      <c r="D223" s="286">
        <v>6</v>
      </c>
      <c r="E223" s="269" t="s">
        <v>504</v>
      </c>
      <c r="F223" s="270" t="s">
        <v>323</v>
      </c>
      <c r="G223" s="272">
        <v>6951.5</v>
      </c>
      <c r="H223" s="272">
        <v>6696.6</v>
      </c>
    </row>
    <row r="224" spans="1:8" ht="31.2">
      <c r="A224" s="284" t="s">
        <v>452</v>
      </c>
      <c r="B224" s="285">
        <v>910</v>
      </c>
      <c r="C224" s="286">
        <v>1</v>
      </c>
      <c r="D224" s="286">
        <v>6</v>
      </c>
      <c r="E224" s="269" t="s">
        <v>506</v>
      </c>
      <c r="F224" s="270" t="s">
        <v>323</v>
      </c>
      <c r="G224" s="272">
        <v>6951.5</v>
      </c>
      <c r="H224" s="272">
        <v>6696.6</v>
      </c>
    </row>
    <row r="225" spans="1:8" ht="78">
      <c r="A225" s="284" t="s">
        <v>344</v>
      </c>
      <c r="B225" s="285">
        <v>910</v>
      </c>
      <c r="C225" s="286">
        <v>1</v>
      </c>
      <c r="D225" s="286">
        <v>6</v>
      </c>
      <c r="E225" s="269" t="s">
        <v>506</v>
      </c>
      <c r="F225" s="270" t="s">
        <v>345</v>
      </c>
      <c r="G225" s="272">
        <v>5165.8999999999996</v>
      </c>
      <c r="H225" s="272">
        <v>4827.8999999999996</v>
      </c>
    </row>
    <row r="226" spans="1:8" ht="31.2">
      <c r="A226" s="284" t="s">
        <v>330</v>
      </c>
      <c r="B226" s="285">
        <v>910</v>
      </c>
      <c r="C226" s="286">
        <v>1</v>
      </c>
      <c r="D226" s="286">
        <v>6</v>
      </c>
      <c r="E226" s="269" t="s">
        <v>506</v>
      </c>
      <c r="F226" s="270" t="s">
        <v>331</v>
      </c>
      <c r="G226" s="272">
        <v>1785.6</v>
      </c>
      <c r="H226" s="272">
        <v>1868.7</v>
      </c>
    </row>
    <row r="227" spans="1:8">
      <c r="A227" s="284" t="s">
        <v>162</v>
      </c>
      <c r="B227" s="285">
        <v>910</v>
      </c>
      <c r="C227" s="286">
        <v>1</v>
      </c>
      <c r="D227" s="286">
        <v>13</v>
      </c>
      <c r="E227" s="269" t="s">
        <v>323</v>
      </c>
      <c r="F227" s="270" t="s">
        <v>323</v>
      </c>
      <c r="G227" s="272">
        <v>12576.8</v>
      </c>
      <c r="H227" s="272">
        <v>11777.8</v>
      </c>
    </row>
    <row r="228" spans="1:8" ht="62.4">
      <c r="A228" s="284" t="s">
        <v>499</v>
      </c>
      <c r="B228" s="285">
        <v>910</v>
      </c>
      <c r="C228" s="286">
        <v>1</v>
      </c>
      <c r="D228" s="286">
        <v>13</v>
      </c>
      <c r="E228" s="269" t="s">
        <v>500</v>
      </c>
      <c r="F228" s="270" t="s">
        <v>323</v>
      </c>
      <c r="G228" s="272">
        <v>12576.8</v>
      </c>
      <c r="H228" s="272">
        <v>11777.8</v>
      </c>
    </row>
    <row r="229" spans="1:8" ht="78.75" customHeight="1">
      <c r="A229" s="284" t="s">
        <v>501</v>
      </c>
      <c r="B229" s="285">
        <v>910</v>
      </c>
      <c r="C229" s="286">
        <v>1</v>
      </c>
      <c r="D229" s="286">
        <v>13</v>
      </c>
      <c r="E229" s="269" t="s">
        <v>502</v>
      </c>
      <c r="F229" s="270" t="s">
        <v>323</v>
      </c>
      <c r="G229" s="272">
        <v>12576.8</v>
      </c>
      <c r="H229" s="272">
        <v>11777.8</v>
      </c>
    </row>
    <row r="230" spans="1:8" ht="93.6">
      <c r="A230" s="284" t="s">
        <v>503</v>
      </c>
      <c r="B230" s="285">
        <v>910</v>
      </c>
      <c r="C230" s="286">
        <v>1</v>
      </c>
      <c r="D230" s="286">
        <v>13</v>
      </c>
      <c r="E230" s="269" t="s">
        <v>504</v>
      </c>
      <c r="F230" s="270" t="s">
        <v>323</v>
      </c>
      <c r="G230" s="272">
        <v>12576.8</v>
      </c>
      <c r="H230" s="272">
        <v>11777.8</v>
      </c>
    </row>
    <row r="231" spans="1:8" ht="31.2">
      <c r="A231" s="284" t="s">
        <v>336</v>
      </c>
      <c r="B231" s="285">
        <v>910</v>
      </c>
      <c r="C231" s="286">
        <v>1</v>
      </c>
      <c r="D231" s="286">
        <v>13</v>
      </c>
      <c r="E231" s="269" t="s">
        <v>507</v>
      </c>
      <c r="F231" s="270" t="s">
        <v>323</v>
      </c>
      <c r="G231" s="272">
        <v>12576.8</v>
      </c>
      <c r="H231" s="272">
        <v>11777.8</v>
      </c>
    </row>
    <row r="232" spans="1:8" ht="78">
      <c r="A232" s="284" t="s">
        <v>344</v>
      </c>
      <c r="B232" s="285">
        <v>910</v>
      </c>
      <c r="C232" s="286">
        <v>1</v>
      </c>
      <c r="D232" s="286">
        <v>13</v>
      </c>
      <c r="E232" s="269" t="s">
        <v>507</v>
      </c>
      <c r="F232" s="270" t="s">
        <v>345</v>
      </c>
      <c r="G232" s="272">
        <v>11422.2</v>
      </c>
      <c r="H232" s="272">
        <v>10580.7</v>
      </c>
    </row>
    <row r="233" spans="1:8" ht="31.2">
      <c r="A233" s="284" t="s">
        <v>330</v>
      </c>
      <c r="B233" s="285">
        <v>910</v>
      </c>
      <c r="C233" s="286">
        <v>1</v>
      </c>
      <c r="D233" s="286">
        <v>13</v>
      </c>
      <c r="E233" s="269" t="s">
        <v>507</v>
      </c>
      <c r="F233" s="270" t="s">
        <v>331</v>
      </c>
      <c r="G233" s="272">
        <v>1154.5999999999999</v>
      </c>
      <c r="H233" s="272">
        <v>1197.0999999999999</v>
      </c>
    </row>
    <row r="234" spans="1:8">
      <c r="A234" s="284" t="s">
        <v>198</v>
      </c>
      <c r="B234" s="285">
        <v>910</v>
      </c>
      <c r="C234" s="286">
        <v>7</v>
      </c>
      <c r="D234" s="286"/>
      <c r="E234" s="269" t="s">
        <v>323</v>
      </c>
      <c r="F234" s="270" t="s">
        <v>323</v>
      </c>
      <c r="G234" s="272">
        <v>52</v>
      </c>
      <c r="H234" s="272">
        <v>52</v>
      </c>
    </row>
    <row r="235" spans="1:8" ht="31.2">
      <c r="A235" s="284" t="s">
        <v>154</v>
      </c>
      <c r="B235" s="285">
        <v>910</v>
      </c>
      <c r="C235" s="286">
        <v>7</v>
      </c>
      <c r="D235" s="286">
        <v>5</v>
      </c>
      <c r="E235" s="269" t="s">
        <v>323</v>
      </c>
      <c r="F235" s="270" t="s">
        <v>323</v>
      </c>
      <c r="G235" s="272">
        <v>52</v>
      </c>
      <c r="H235" s="272">
        <v>52</v>
      </c>
    </row>
    <row r="236" spans="1:8" ht="62.4">
      <c r="A236" s="284" t="s">
        <v>499</v>
      </c>
      <c r="B236" s="285">
        <v>910</v>
      </c>
      <c r="C236" s="286">
        <v>7</v>
      </c>
      <c r="D236" s="286">
        <v>5</v>
      </c>
      <c r="E236" s="269" t="s">
        <v>500</v>
      </c>
      <c r="F236" s="270" t="s">
        <v>323</v>
      </c>
      <c r="G236" s="272">
        <v>52</v>
      </c>
      <c r="H236" s="272">
        <v>52</v>
      </c>
    </row>
    <row r="237" spans="1:8" ht="93.6">
      <c r="A237" s="284" t="s">
        <v>501</v>
      </c>
      <c r="B237" s="285">
        <v>910</v>
      </c>
      <c r="C237" s="286">
        <v>7</v>
      </c>
      <c r="D237" s="286">
        <v>5</v>
      </c>
      <c r="E237" s="269" t="s">
        <v>502</v>
      </c>
      <c r="F237" s="270" t="s">
        <v>323</v>
      </c>
      <c r="G237" s="272">
        <v>52</v>
      </c>
      <c r="H237" s="272">
        <v>52</v>
      </c>
    </row>
    <row r="238" spans="1:8" ht="93.6">
      <c r="A238" s="284" t="s">
        <v>503</v>
      </c>
      <c r="B238" s="285">
        <v>910</v>
      </c>
      <c r="C238" s="286">
        <v>7</v>
      </c>
      <c r="D238" s="286">
        <v>5</v>
      </c>
      <c r="E238" s="269" t="s">
        <v>504</v>
      </c>
      <c r="F238" s="270" t="s">
        <v>323</v>
      </c>
      <c r="G238" s="272">
        <v>52</v>
      </c>
      <c r="H238" s="272">
        <v>52</v>
      </c>
    </row>
    <row r="239" spans="1:8" ht="31.2">
      <c r="A239" s="284" t="s">
        <v>334</v>
      </c>
      <c r="B239" s="285">
        <v>910</v>
      </c>
      <c r="C239" s="286">
        <v>7</v>
      </c>
      <c r="D239" s="286">
        <v>5</v>
      </c>
      <c r="E239" s="269" t="s">
        <v>505</v>
      </c>
      <c r="F239" s="270" t="s">
        <v>323</v>
      </c>
      <c r="G239" s="272">
        <v>52</v>
      </c>
      <c r="H239" s="272">
        <v>52</v>
      </c>
    </row>
    <row r="240" spans="1:8" ht="31.2">
      <c r="A240" s="284" t="s">
        <v>330</v>
      </c>
      <c r="B240" s="285">
        <v>910</v>
      </c>
      <c r="C240" s="286">
        <v>7</v>
      </c>
      <c r="D240" s="286">
        <v>5</v>
      </c>
      <c r="E240" s="269" t="s">
        <v>505</v>
      </c>
      <c r="F240" s="270" t="s">
        <v>331</v>
      </c>
      <c r="G240" s="272">
        <v>52</v>
      </c>
      <c r="H240" s="272">
        <v>52</v>
      </c>
    </row>
    <row r="241" spans="1:8" ht="31.2">
      <c r="A241" s="284" t="s">
        <v>204</v>
      </c>
      <c r="B241" s="285">
        <v>910</v>
      </c>
      <c r="C241" s="286">
        <v>13</v>
      </c>
      <c r="D241" s="286"/>
      <c r="E241" s="269" t="s">
        <v>323</v>
      </c>
      <c r="F241" s="270" t="s">
        <v>323</v>
      </c>
      <c r="G241" s="272">
        <v>15.3</v>
      </c>
      <c r="H241" s="272">
        <v>13.5</v>
      </c>
    </row>
    <row r="242" spans="1:8" ht="31.2">
      <c r="A242" s="284" t="s">
        <v>169</v>
      </c>
      <c r="B242" s="285">
        <v>910</v>
      </c>
      <c r="C242" s="286">
        <v>13</v>
      </c>
      <c r="D242" s="286">
        <v>1</v>
      </c>
      <c r="E242" s="269" t="s">
        <v>323</v>
      </c>
      <c r="F242" s="270" t="s">
        <v>323</v>
      </c>
      <c r="G242" s="272">
        <v>15.3</v>
      </c>
      <c r="H242" s="272">
        <v>13.5</v>
      </c>
    </row>
    <row r="243" spans="1:8" ht="62.4">
      <c r="A243" s="284" t="s">
        <v>499</v>
      </c>
      <c r="B243" s="285">
        <v>910</v>
      </c>
      <c r="C243" s="286">
        <v>13</v>
      </c>
      <c r="D243" s="286">
        <v>1</v>
      </c>
      <c r="E243" s="269" t="s">
        <v>500</v>
      </c>
      <c r="F243" s="270" t="s">
        <v>323</v>
      </c>
      <c r="G243" s="272">
        <v>15.3</v>
      </c>
      <c r="H243" s="272">
        <v>13.5</v>
      </c>
    </row>
    <row r="244" spans="1:8" ht="77.25" customHeight="1">
      <c r="A244" s="284" t="s">
        <v>501</v>
      </c>
      <c r="B244" s="285">
        <v>910</v>
      </c>
      <c r="C244" s="286">
        <v>13</v>
      </c>
      <c r="D244" s="286">
        <v>1</v>
      </c>
      <c r="E244" s="269" t="s">
        <v>502</v>
      </c>
      <c r="F244" s="270" t="s">
        <v>323</v>
      </c>
      <c r="G244" s="272">
        <v>15.3</v>
      </c>
      <c r="H244" s="272">
        <v>13.5</v>
      </c>
    </row>
    <row r="245" spans="1:8" ht="31.2">
      <c r="A245" s="284" t="s">
        <v>509</v>
      </c>
      <c r="B245" s="285">
        <v>910</v>
      </c>
      <c r="C245" s="286">
        <v>13</v>
      </c>
      <c r="D245" s="286">
        <v>1</v>
      </c>
      <c r="E245" s="269" t="s">
        <v>510</v>
      </c>
      <c r="F245" s="270" t="s">
        <v>323</v>
      </c>
      <c r="G245" s="272">
        <v>15.3</v>
      </c>
      <c r="H245" s="272">
        <v>13.5</v>
      </c>
    </row>
    <row r="246" spans="1:8">
      <c r="A246" s="284" t="s">
        <v>511</v>
      </c>
      <c r="B246" s="285">
        <v>910</v>
      </c>
      <c r="C246" s="286">
        <v>13</v>
      </c>
      <c r="D246" s="286">
        <v>1</v>
      </c>
      <c r="E246" s="269" t="s">
        <v>512</v>
      </c>
      <c r="F246" s="270" t="s">
        <v>323</v>
      </c>
      <c r="G246" s="272">
        <v>15.3</v>
      </c>
      <c r="H246" s="272">
        <v>13.5</v>
      </c>
    </row>
    <row r="247" spans="1:8" ht="31.2">
      <c r="A247" s="284" t="s">
        <v>513</v>
      </c>
      <c r="B247" s="285">
        <v>910</v>
      </c>
      <c r="C247" s="286">
        <v>13</v>
      </c>
      <c r="D247" s="286">
        <v>1</v>
      </c>
      <c r="E247" s="269" t="s">
        <v>512</v>
      </c>
      <c r="F247" s="270" t="s">
        <v>514</v>
      </c>
      <c r="G247" s="272">
        <v>15.3</v>
      </c>
      <c r="H247" s="272">
        <v>13.5</v>
      </c>
    </row>
    <row r="248" spans="1:8" ht="46.8">
      <c r="A248" s="284" t="s">
        <v>205</v>
      </c>
      <c r="B248" s="285">
        <v>910</v>
      </c>
      <c r="C248" s="286">
        <v>14</v>
      </c>
      <c r="D248" s="286"/>
      <c r="E248" s="269" t="s">
        <v>323</v>
      </c>
      <c r="F248" s="270" t="s">
        <v>323</v>
      </c>
      <c r="G248" s="272">
        <v>90334.2</v>
      </c>
      <c r="H248" s="272">
        <v>91245</v>
      </c>
    </row>
    <row r="249" spans="1:8" ht="46.8">
      <c r="A249" s="284" t="s">
        <v>171</v>
      </c>
      <c r="B249" s="285">
        <v>910</v>
      </c>
      <c r="C249" s="286">
        <v>14</v>
      </c>
      <c r="D249" s="286">
        <v>1</v>
      </c>
      <c r="E249" s="269" t="s">
        <v>323</v>
      </c>
      <c r="F249" s="270" t="s">
        <v>323</v>
      </c>
      <c r="G249" s="272">
        <v>74508.800000000003</v>
      </c>
      <c r="H249" s="272">
        <v>75067.8</v>
      </c>
    </row>
    <row r="250" spans="1:8" ht="62.4">
      <c r="A250" s="284" t="s">
        <v>499</v>
      </c>
      <c r="B250" s="285">
        <v>910</v>
      </c>
      <c r="C250" s="286">
        <v>14</v>
      </c>
      <c r="D250" s="286">
        <v>1</v>
      </c>
      <c r="E250" s="269" t="s">
        <v>500</v>
      </c>
      <c r="F250" s="270" t="s">
        <v>323</v>
      </c>
      <c r="G250" s="272">
        <v>74508.800000000003</v>
      </c>
      <c r="H250" s="272">
        <v>75067.8</v>
      </c>
    </row>
    <row r="251" spans="1:8" ht="78">
      <c r="A251" s="284" t="s">
        <v>515</v>
      </c>
      <c r="B251" s="285">
        <v>910</v>
      </c>
      <c r="C251" s="286">
        <v>14</v>
      </c>
      <c r="D251" s="286">
        <v>1</v>
      </c>
      <c r="E251" s="269" t="s">
        <v>516</v>
      </c>
      <c r="F251" s="270" t="s">
        <v>323</v>
      </c>
      <c r="G251" s="272">
        <v>74508.800000000003</v>
      </c>
      <c r="H251" s="272">
        <v>75067.8</v>
      </c>
    </row>
    <row r="252" spans="1:8" ht="46.8">
      <c r="A252" s="284" t="s">
        <v>517</v>
      </c>
      <c r="B252" s="285">
        <v>910</v>
      </c>
      <c r="C252" s="286">
        <v>14</v>
      </c>
      <c r="D252" s="286">
        <v>1</v>
      </c>
      <c r="E252" s="269" t="s">
        <v>518</v>
      </c>
      <c r="F252" s="270" t="s">
        <v>323</v>
      </c>
      <c r="G252" s="272">
        <v>74508.800000000003</v>
      </c>
      <c r="H252" s="272">
        <v>75067.8</v>
      </c>
    </row>
    <row r="253" spans="1:8" ht="46.5" customHeight="1">
      <c r="A253" s="284" t="s">
        <v>523</v>
      </c>
      <c r="B253" s="285">
        <v>910</v>
      </c>
      <c r="C253" s="286">
        <v>14</v>
      </c>
      <c r="D253" s="286">
        <v>1</v>
      </c>
      <c r="E253" s="269" t="s">
        <v>524</v>
      </c>
      <c r="F253" s="270" t="s">
        <v>323</v>
      </c>
      <c r="G253" s="272">
        <v>73771</v>
      </c>
      <c r="H253" s="272">
        <v>74324.5</v>
      </c>
    </row>
    <row r="254" spans="1:8">
      <c r="A254" s="284" t="s">
        <v>521</v>
      </c>
      <c r="B254" s="285">
        <v>910</v>
      </c>
      <c r="C254" s="286">
        <v>14</v>
      </c>
      <c r="D254" s="286">
        <v>1</v>
      </c>
      <c r="E254" s="269" t="s">
        <v>524</v>
      </c>
      <c r="F254" s="270" t="s">
        <v>522</v>
      </c>
      <c r="G254" s="272">
        <v>73771</v>
      </c>
      <c r="H254" s="272">
        <v>74324.5</v>
      </c>
    </row>
    <row r="255" spans="1:8" ht="31.2">
      <c r="A255" s="284" t="s">
        <v>525</v>
      </c>
      <c r="B255" s="285">
        <v>910</v>
      </c>
      <c r="C255" s="286">
        <v>14</v>
      </c>
      <c r="D255" s="286">
        <v>1</v>
      </c>
      <c r="E255" s="269" t="s">
        <v>526</v>
      </c>
      <c r="F255" s="270" t="s">
        <v>323</v>
      </c>
      <c r="G255" s="272">
        <v>737.8</v>
      </c>
      <c r="H255" s="272">
        <v>743.3</v>
      </c>
    </row>
    <row r="256" spans="1:8">
      <c r="A256" s="284" t="s">
        <v>521</v>
      </c>
      <c r="B256" s="285">
        <v>910</v>
      </c>
      <c r="C256" s="286">
        <v>14</v>
      </c>
      <c r="D256" s="286">
        <v>1</v>
      </c>
      <c r="E256" s="269" t="s">
        <v>526</v>
      </c>
      <c r="F256" s="270" t="s">
        <v>522</v>
      </c>
      <c r="G256" s="272">
        <v>737.8</v>
      </c>
      <c r="H256" s="272">
        <v>743.3</v>
      </c>
    </row>
    <row r="257" spans="1:8" ht="31.2">
      <c r="A257" s="284" t="s">
        <v>170</v>
      </c>
      <c r="B257" s="285">
        <v>910</v>
      </c>
      <c r="C257" s="286">
        <v>14</v>
      </c>
      <c r="D257" s="286">
        <v>3</v>
      </c>
      <c r="E257" s="269" t="s">
        <v>323</v>
      </c>
      <c r="F257" s="270" t="s">
        <v>323</v>
      </c>
      <c r="G257" s="272">
        <v>15825.4</v>
      </c>
      <c r="H257" s="272">
        <v>16177.2</v>
      </c>
    </row>
    <row r="258" spans="1:8" ht="62.4">
      <c r="A258" s="284" t="s">
        <v>499</v>
      </c>
      <c r="B258" s="285">
        <v>910</v>
      </c>
      <c r="C258" s="286">
        <v>14</v>
      </c>
      <c r="D258" s="286">
        <v>3</v>
      </c>
      <c r="E258" s="269" t="s">
        <v>500</v>
      </c>
      <c r="F258" s="270" t="s">
        <v>323</v>
      </c>
      <c r="G258" s="272">
        <v>15825.4</v>
      </c>
      <c r="H258" s="272">
        <v>16177.2</v>
      </c>
    </row>
    <row r="259" spans="1:8" ht="62.25" customHeight="1">
      <c r="A259" s="284" t="s">
        <v>515</v>
      </c>
      <c r="B259" s="285">
        <v>910</v>
      </c>
      <c r="C259" s="286">
        <v>14</v>
      </c>
      <c r="D259" s="286">
        <v>3</v>
      </c>
      <c r="E259" s="269" t="s">
        <v>516</v>
      </c>
      <c r="F259" s="270" t="s">
        <v>323</v>
      </c>
      <c r="G259" s="272">
        <v>15825.4</v>
      </c>
      <c r="H259" s="272">
        <v>16177.2</v>
      </c>
    </row>
    <row r="260" spans="1:8" ht="46.8">
      <c r="A260" s="284" t="s">
        <v>517</v>
      </c>
      <c r="B260" s="285">
        <v>910</v>
      </c>
      <c r="C260" s="286">
        <v>14</v>
      </c>
      <c r="D260" s="286">
        <v>3</v>
      </c>
      <c r="E260" s="269" t="s">
        <v>518</v>
      </c>
      <c r="F260" s="270" t="s">
        <v>323</v>
      </c>
      <c r="G260" s="272">
        <v>15825.4</v>
      </c>
      <c r="H260" s="272">
        <v>16177.2</v>
      </c>
    </row>
    <row r="261" spans="1:8" ht="47.25" customHeight="1">
      <c r="A261" s="284" t="s">
        <v>519</v>
      </c>
      <c r="B261" s="285">
        <v>910</v>
      </c>
      <c r="C261" s="286">
        <v>14</v>
      </c>
      <c r="D261" s="286">
        <v>3</v>
      </c>
      <c r="E261" s="269" t="s">
        <v>520</v>
      </c>
      <c r="F261" s="270" t="s">
        <v>323</v>
      </c>
      <c r="G261" s="272">
        <v>15825.4</v>
      </c>
      <c r="H261" s="272">
        <v>16177.2</v>
      </c>
    </row>
    <row r="262" spans="1:8">
      <c r="A262" s="284" t="s">
        <v>521</v>
      </c>
      <c r="B262" s="285">
        <v>910</v>
      </c>
      <c r="C262" s="286">
        <v>14</v>
      </c>
      <c r="D262" s="286">
        <v>3</v>
      </c>
      <c r="E262" s="269" t="s">
        <v>520</v>
      </c>
      <c r="F262" s="270" t="s">
        <v>522</v>
      </c>
      <c r="G262" s="272">
        <v>15825.4</v>
      </c>
      <c r="H262" s="272">
        <v>16177.2</v>
      </c>
    </row>
    <row r="263" spans="1:8" s="262" customFormat="1" ht="31.2">
      <c r="A263" s="281" t="s">
        <v>800</v>
      </c>
      <c r="B263" s="282">
        <v>913</v>
      </c>
      <c r="C263" s="283"/>
      <c r="D263" s="283"/>
      <c r="E263" s="264" t="s">
        <v>323</v>
      </c>
      <c r="F263" s="265" t="s">
        <v>323</v>
      </c>
      <c r="G263" s="267">
        <v>22201.1</v>
      </c>
      <c r="H263" s="267">
        <v>21229.599999999999</v>
      </c>
    </row>
    <row r="264" spans="1:8">
      <c r="A264" s="284" t="s">
        <v>192</v>
      </c>
      <c r="B264" s="285">
        <v>913</v>
      </c>
      <c r="C264" s="286">
        <v>1</v>
      </c>
      <c r="D264" s="286"/>
      <c r="E264" s="269" t="s">
        <v>323</v>
      </c>
      <c r="F264" s="270" t="s">
        <v>323</v>
      </c>
      <c r="G264" s="272">
        <v>18171.099999999999</v>
      </c>
      <c r="H264" s="272">
        <v>17199.599999999999</v>
      </c>
    </row>
    <row r="265" spans="1:8">
      <c r="A265" s="284" t="s">
        <v>162</v>
      </c>
      <c r="B265" s="285">
        <v>913</v>
      </c>
      <c r="C265" s="286">
        <v>1</v>
      </c>
      <c r="D265" s="286">
        <v>13</v>
      </c>
      <c r="E265" s="269" t="s">
        <v>323</v>
      </c>
      <c r="F265" s="270" t="s">
        <v>323</v>
      </c>
      <c r="G265" s="272">
        <v>18171.099999999999</v>
      </c>
      <c r="H265" s="272">
        <v>17199.599999999999</v>
      </c>
    </row>
    <row r="266" spans="1:8" ht="45.75" customHeight="1">
      <c r="A266" s="284" t="s">
        <v>527</v>
      </c>
      <c r="B266" s="285">
        <v>913</v>
      </c>
      <c r="C266" s="286">
        <v>1</v>
      </c>
      <c r="D266" s="286">
        <v>13</v>
      </c>
      <c r="E266" s="269" t="s">
        <v>528</v>
      </c>
      <c r="F266" s="270" t="s">
        <v>323</v>
      </c>
      <c r="G266" s="272">
        <v>18171.099999999999</v>
      </c>
      <c r="H266" s="272">
        <v>17199.599999999999</v>
      </c>
    </row>
    <row r="267" spans="1:8" ht="62.4">
      <c r="A267" s="284" t="s">
        <v>529</v>
      </c>
      <c r="B267" s="285">
        <v>913</v>
      </c>
      <c r="C267" s="286">
        <v>1</v>
      </c>
      <c r="D267" s="286">
        <v>13</v>
      </c>
      <c r="E267" s="269" t="s">
        <v>530</v>
      </c>
      <c r="F267" s="270" t="s">
        <v>323</v>
      </c>
      <c r="G267" s="272">
        <v>823.5</v>
      </c>
      <c r="H267" s="272">
        <v>824.1</v>
      </c>
    </row>
    <row r="268" spans="1:8" ht="46.8">
      <c r="A268" s="284" t="s">
        <v>531</v>
      </c>
      <c r="B268" s="285">
        <v>913</v>
      </c>
      <c r="C268" s="286">
        <v>1</v>
      </c>
      <c r="D268" s="286">
        <v>13</v>
      </c>
      <c r="E268" s="269" t="s">
        <v>532</v>
      </c>
      <c r="F268" s="270" t="s">
        <v>323</v>
      </c>
      <c r="G268" s="272">
        <v>823.5</v>
      </c>
      <c r="H268" s="272">
        <v>824.1</v>
      </c>
    </row>
    <row r="269" spans="1:8" ht="31.2">
      <c r="A269" s="284" t="s">
        <v>533</v>
      </c>
      <c r="B269" s="285">
        <v>913</v>
      </c>
      <c r="C269" s="286">
        <v>1</v>
      </c>
      <c r="D269" s="286">
        <v>13</v>
      </c>
      <c r="E269" s="269" t="s">
        <v>534</v>
      </c>
      <c r="F269" s="270" t="s">
        <v>323</v>
      </c>
      <c r="G269" s="272">
        <v>550</v>
      </c>
      <c r="H269" s="272">
        <v>550</v>
      </c>
    </row>
    <row r="270" spans="1:8" ht="31.2">
      <c r="A270" s="284" t="s">
        <v>330</v>
      </c>
      <c r="B270" s="285">
        <v>913</v>
      </c>
      <c r="C270" s="286">
        <v>1</v>
      </c>
      <c r="D270" s="286">
        <v>13</v>
      </c>
      <c r="E270" s="269" t="s">
        <v>534</v>
      </c>
      <c r="F270" s="270" t="s">
        <v>331</v>
      </c>
      <c r="G270" s="272">
        <v>550</v>
      </c>
      <c r="H270" s="272">
        <v>550</v>
      </c>
    </row>
    <row r="271" spans="1:8" ht="31.2">
      <c r="A271" s="284" t="s">
        <v>535</v>
      </c>
      <c r="B271" s="285">
        <v>913</v>
      </c>
      <c r="C271" s="286">
        <v>1</v>
      </c>
      <c r="D271" s="286">
        <v>13</v>
      </c>
      <c r="E271" s="269" t="s">
        <v>536</v>
      </c>
      <c r="F271" s="270" t="s">
        <v>323</v>
      </c>
      <c r="G271" s="272">
        <v>150</v>
      </c>
      <c r="H271" s="272">
        <v>150</v>
      </c>
    </row>
    <row r="272" spans="1:8" ht="31.2">
      <c r="A272" s="284" t="s">
        <v>330</v>
      </c>
      <c r="B272" s="285">
        <v>913</v>
      </c>
      <c r="C272" s="286">
        <v>1</v>
      </c>
      <c r="D272" s="286">
        <v>13</v>
      </c>
      <c r="E272" s="269" t="s">
        <v>536</v>
      </c>
      <c r="F272" s="270" t="s">
        <v>331</v>
      </c>
      <c r="G272" s="272">
        <v>150</v>
      </c>
      <c r="H272" s="272">
        <v>150</v>
      </c>
    </row>
    <row r="273" spans="1:8">
      <c r="A273" s="284" t="s">
        <v>539</v>
      </c>
      <c r="B273" s="285">
        <v>913</v>
      </c>
      <c r="C273" s="286">
        <v>1</v>
      </c>
      <c r="D273" s="286">
        <v>13</v>
      </c>
      <c r="E273" s="269" t="s">
        <v>540</v>
      </c>
      <c r="F273" s="270" t="s">
        <v>323</v>
      </c>
      <c r="G273" s="272">
        <v>123.5</v>
      </c>
      <c r="H273" s="272">
        <v>124.1</v>
      </c>
    </row>
    <row r="274" spans="1:8" ht="31.2">
      <c r="A274" s="284" t="s">
        <v>330</v>
      </c>
      <c r="B274" s="285">
        <v>913</v>
      </c>
      <c r="C274" s="286">
        <v>1</v>
      </c>
      <c r="D274" s="286">
        <v>13</v>
      </c>
      <c r="E274" s="269" t="s">
        <v>540</v>
      </c>
      <c r="F274" s="270" t="s">
        <v>331</v>
      </c>
      <c r="G274" s="272">
        <v>14.7</v>
      </c>
      <c r="H274" s="272">
        <v>15.2</v>
      </c>
    </row>
    <row r="275" spans="1:8">
      <c r="A275" s="284" t="s">
        <v>340</v>
      </c>
      <c r="B275" s="285">
        <v>913</v>
      </c>
      <c r="C275" s="286">
        <v>1</v>
      </c>
      <c r="D275" s="286">
        <v>13</v>
      </c>
      <c r="E275" s="269" t="s">
        <v>540</v>
      </c>
      <c r="F275" s="270" t="s">
        <v>341</v>
      </c>
      <c r="G275" s="272">
        <v>108.8</v>
      </c>
      <c r="H275" s="272">
        <v>108.9</v>
      </c>
    </row>
    <row r="276" spans="1:8" ht="78">
      <c r="A276" s="284" t="s">
        <v>543</v>
      </c>
      <c r="B276" s="285">
        <v>913</v>
      </c>
      <c r="C276" s="286">
        <v>1</v>
      </c>
      <c r="D276" s="286">
        <v>13</v>
      </c>
      <c r="E276" s="269" t="s">
        <v>544</v>
      </c>
      <c r="F276" s="270" t="s">
        <v>323</v>
      </c>
      <c r="G276" s="272">
        <v>15170</v>
      </c>
      <c r="H276" s="272">
        <v>14312</v>
      </c>
    </row>
    <row r="277" spans="1:8" ht="62.4">
      <c r="A277" s="284" t="s">
        <v>545</v>
      </c>
      <c r="B277" s="285">
        <v>913</v>
      </c>
      <c r="C277" s="286">
        <v>1</v>
      </c>
      <c r="D277" s="286">
        <v>13</v>
      </c>
      <c r="E277" s="269" t="s">
        <v>546</v>
      </c>
      <c r="F277" s="270" t="s">
        <v>323</v>
      </c>
      <c r="G277" s="272">
        <v>15170</v>
      </c>
      <c r="H277" s="272">
        <v>14312</v>
      </c>
    </row>
    <row r="278" spans="1:8" ht="31.2">
      <c r="A278" s="284" t="s">
        <v>547</v>
      </c>
      <c r="B278" s="285">
        <v>913</v>
      </c>
      <c r="C278" s="286">
        <v>1</v>
      </c>
      <c r="D278" s="286">
        <v>13</v>
      </c>
      <c r="E278" s="269" t="s">
        <v>548</v>
      </c>
      <c r="F278" s="270" t="s">
        <v>323</v>
      </c>
      <c r="G278" s="272">
        <v>14413.8</v>
      </c>
      <c r="H278" s="272">
        <v>13604.8</v>
      </c>
    </row>
    <row r="279" spans="1:8" ht="46.8">
      <c r="A279" s="284" t="s">
        <v>549</v>
      </c>
      <c r="B279" s="285">
        <v>913</v>
      </c>
      <c r="C279" s="286">
        <v>1</v>
      </c>
      <c r="D279" s="286">
        <v>13</v>
      </c>
      <c r="E279" s="269" t="s">
        <v>548</v>
      </c>
      <c r="F279" s="270" t="s">
        <v>550</v>
      </c>
      <c r="G279" s="272">
        <v>14413.8</v>
      </c>
      <c r="H279" s="272">
        <v>13604.8</v>
      </c>
    </row>
    <row r="280" spans="1:8" ht="31.2">
      <c r="A280" s="284" t="s">
        <v>551</v>
      </c>
      <c r="B280" s="285">
        <v>913</v>
      </c>
      <c r="C280" s="286">
        <v>1</v>
      </c>
      <c r="D280" s="286">
        <v>13</v>
      </c>
      <c r="E280" s="269" t="s">
        <v>552</v>
      </c>
      <c r="F280" s="270" t="s">
        <v>323</v>
      </c>
      <c r="G280" s="272">
        <v>756.2</v>
      </c>
      <c r="H280" s="272">
        <v>707.2</v>
      </c>
    </row>
    <row r="281" spans="1:8" ht="46.8">
      <c r="A281" s="284" t="s">
        <v>549</v>
      </c>
      <c r="B281" s="285">
        <v>913</v>
      </c>
      <c r="C281" s="286">
        <v>1</v>
      </c>
      <c r="D281" s="286">
        <v>13</v>
      </c>
      <c r="E281" s="269" t="s">
        <v>552</v>
      </c>
      <c r="F281" s="270" t="s">
        <v>550</v>
      </c>
      <c r="G281" s="272">
        <v>756.2</v>
      </c>
      <c r="H281" s="272">
        <v>707.2</v>
      </c>
    </row>
    <row r="282" spans="1:8" ht="62.25" customHeight="1">
      <c r="A282" s="284" t="s">
        <v>560</v>
      </c>
      <c r="B282" s="285">
        <v>913</v>
      </c>
      <c r="C282" s="286">
        <v>1</v>
      </c>
      <c r="D282" s="286">
        <v>13</v>
      </c>
      <c r="E282" s="269" t="s">
        <v>561</v>
      </c>
      <c r="F282" s="270" t="s">
        <v>323</v>
      </c>
      <c r="G282" s="272">
        <v>2177.6</v>
      </c>
      <c r="H282" s="272">
        <v>2063.5</v>
      </c>
    </row>
    <row r="283" spans="1:8" ht="31.2">
      <c r="A283" s="284" t="s">
        <v>562</v>
      </c>
      <c r="B283" s="285">
        <v>913</v>
      </c>
      <c r="C283" s="286">
        <v>1</v>
      </c>
      <c r="D283" s="286">
        <v>13</v>
      </c>
      <c r="E283" s="269" t="s">
        <v>563</v>
      </c>
      <c r="F283" s="270" t="s">
        <v>323</v>
      </c>
      <c r="G283" s="272">
        <v>2177.6</v>
      </c>
      <c r="H283" s="272">
        <v>2063.5</v>
      </c>
    </row>
    <row r="284" spans="1:8" ht="31.2">
      <c r="A284" s="284" t="s">
        <v>391</v>
      </c>
      <c r="B284" s="285">
        <v>913</v>
      </c>
      <c r="C284" s="286">
        <v>1</v>
      </c>
      <c r="D284" s="286">
        <v>13</v>
      </c>
      <c r="E284" s="269" t="s">
        <v>565</v>
      </c>
      <c r="F284" s="270" t="s">
        <v>323</v>
      </c>
      <c r="G284" s="272">
        <v>2177.6</v>
      </c>
      <c r="H284" s="272">
        <v>2063.5</v>
      </c>
    </row>
    <row r="285" spans="1:8" ht="78">
      <c r="A285" s="284" t="s">
        <v>344</v>
      </c>
      <c r="B285" s="285">
        <v>913</v>
      </c>
      <c r="C285" s="286">
        <v>1</v>
      </c>
      <c r="D285" s="286">
        <v>13</v>
      </c>
      <c r="E285" s="269" t="s">
        <v>565</v>
      </c>
      <c r="F285" s="270" t="s">
        <v>345</v>
      </c>
      <c r="G285" s="272">
        <v>2101.6999999999998</v>
      </c>
      <c r="H285" s="272">
        <v>1948.7</v>
      </c>
    </row>
    <row r="286" spans="1:8" ht="31.2">
      <c r="A286" s="284" t="s">
        <v>330</v>
      </c>
      <c r="B286" s="285">
        <v>913</v>
      </c>
      <c r="C286" s="286">
        <v>1</v>
      </c>
      <c r="D286" s="286">
        <v>13</v>
      </c>
      <c r="E286" s="269" t="s">
        <v>565</v>
      </c>
      <c r="F286" s="270" t="s">
        <v>331</v>
      </c>
      <c r="G286" s="272">
        <v>75.900000000000006</v>
      </c>
      <c r="H286" s="272">
        <v>114.8</v>
      </c>
    </row>
    <row r="287" spans="1:8">
      <c r="A287" s="284" t="s">
        <v>195</v>
      </c>
      <c r="B287" s="285">
        <v>913</v>
      </c>
      <c r="C287" s="286">
        <v>4</v>
      </c>
      <c r="D287" s="286"/>
      <c r="E287" s="269" t="s">
        <v>323</v>
      </c>
      <c r="F287" s="270" t="s">
        <v>323</v>
      </c>
      <c r="G287" s="272">
        <v>515</v>
      </c>
      <c r="H287" s="272">
        <v>515</v>
      </c>
    </row>
    <row r="288" spans="1:8" ht="31.2">
      <c r="A288" s="284" t="s">
        <v>172</v>
      </c>
      <c r="B288" s="285">
        <v>913</v>
      </c>
      <c r="C288" s="286">
        <v>4</v>
      </c>
      <c r="D288" s="286">
        <v>12</v>
      </c>
      <c r="E288" s="269" t="s">
        <v>323</v>
      </c>
      <c r="F288" s="270" t="s">
        <v>323</v>
      </c>
      <c r="G288" s="272">
        <v>515</v>
      </c>
      <c r="H288" s="272">
        <v>515</v>
      </c>
    </row>
    <row r="289" spans="1:8" ht="62.4">
      <c r="A289" s="284" t="s">
        <v>527</v>
      </c>
      <c r="B289" s="285">
        <v>913</v>
      </c>
      <c r="C289" s="286">
        <v>4</v>
      </c>
      <c r="D289" s="286">
        <v>12</v>
      </c>
      <c r="E289" s="269" t="s">
        <v>528</v>
      </c>
      <c r="F289" s="270" t="s">
        <v>323</v>
      </c>
      <c r="G289" s="272">
        <v>515</v>
      </c>
      <c r="H289" s="272">
        <v>515</v>
      </c>
    </row>
    <row r="290" spans="1:8" ht="62.4">
      <c r="A290" s="284" t="s">
        <v>529</v>
      </c>
      <c r="B290" s="285">
        <v>913</v>
      </c>
      <c r="C290" s="286">
        <v>4</v>
      </c>
      <c r="D290" s="286">
        <v>12</v>
      </c>
      <c r="E290" s="269" t="s">
        <v>530</v>
      </c>
      <c r="F290" s="270" t="s">
        <v>323</v>
      </c>
      <c r="G290" s="272">
        <v>515</v>
      </c>
      <c r="H290" s="272">
        <v>515</v>
      </c>
    </row>
    <row r="291" spans="1:8" ht="46.8">
      <c r="A291" s="284" t="s">
        <v>531</v>
      </c>
      <c r="B291" s="285">
        <v>913</v>
      </c>
      <c r="C291" s="286">
        <v>4</v>
      </c>
      <c r="D291" s="286">
        <v>12</v>
      </c>
      <c r="E291" s="269" t="s">
        <v>532</v>
      </c>
      <c r="F291" s="270" t="s">
        <v>323</v>
      </c>
      <c r="G291" s="272">
        <v>515</v>
      </c>
      <c r="H291" s="272">
        <v>515</v>
      </c>
    </row>
    <row r="292" spans="1:8" ht="62.4">
      <c r="A292" s="284" t="s">
        <v>537</v>
      </c>
      <c r="B292" s="285">
        <v>913</v>
      </c>
      <c r="C292" s="286">
        <v>4</v>
      </c>
      <c r="D292" s="286">
        <v>12</v>
      </c>
      <c r="E292" s="269" t="s">
        <v>538</v>
      </c>
      <c r="F292" s="270" t="s">
        <v>323</v>
      </c>
      <c r="G292" s="272">
        <v>515</v>
      </c>
      <c r="H292" s="272">
        <v>515</v>
      </c>
    </row>
    <row r="293" spans="1:8" ht="31.2">
      <c r="A293" s="284" t="s">
        <v>330</v>
      </c>
      <c r="B293" s="285">
        <v>913</v>
      </c>
      <c r="C293" s="286">
        <v>4</v>
      </c>
      <c r="D293" s="286">
        <v>12</v>
      </c>
      <c r="E293" s="269" t="s">
        <v>538</v>
      </c>
      <c r="F293" s="270" t="s">
        <v>331</v>
      </c>
      <c r="G293" s="272">
        <v>515</v>
      </c>
      <c r="H293" s="272">
        <v>515</v>
      </c>
    </row>
    <row r="294" spans="1:8">
      <c r="A294" s="284" t="s">
        <v>198</v>
      </c>
      <c r="B294" s="285">
        <v>913</v>
      </c>
      <c r="C294" s="286">
        <v>7</v>
      </c>
      <c r="D294" s="286"/>
      <c r="E294" s="269" t="s">
        <v>323</v>
      </c>
      <c r="F294" s="270" t="s">
        <v>323</v>
      </c>
      <c r="G294" s="272">
        <v>15</v>
      </c>
      <c r="H294" s="272">
        <v>15</v>
      </c>
    </row>
    <row r="295" spans="1:8" ht="31.2">
      <c r="A295" s="284" t="s">
        <v>154</v>
      </c>
      <c r="B295" s="285">
        <v>913</v>
      </c>
      <c r="C295" s="286">
        <v>7</v>
      </c>
      <c r="D295" s="286">
        <v>5</v>
      </c>
      <c r="E295" s="269" t="s">
        <v>323</v>
      </c>
      <c r="F295" s="270" t="s">
        <v>323</v>
      </c>
      <c r="G295" s="272">
        <v>15</v>
      </c>
      <c r="H295" s="272">
        <v>15</v>
      </c>
    </row>
    <row r="296" spans="1:8" ht="62.4">
      <c r="A296" s="284" t="s">
        <v>527</v>
      </c>
      <c r="B296" s="285">
        <v>913</v>
      </c>
      <c r="C296" s="286">
        <v>7</v>
      </c>
      <c r="D296" s="286">
        <v>5</v>
      </c>
      <c r="E296" s="269" t="s">
        <v>528</v>
      </c>
      <c r="F296" s="270" t="s">
        <v>323</v>
      </c>
      <c r="G296" s="272">
        <v>15</v>
      </c>
      <c r="H296" s="272">
        <v>15</v>
      </c>
    </row>
    <row r="297" spans="1:8" ht="62.25" customHeight="1">
      <c r="A297" s="284" t="s">
        <v>560</v>
      </c>
      <c r="B297" s="285">
        <v>913</v>
      </c>
      <c r="C297" s="286">
        <v>7</v>
      </c>
      <c r="D297" s="286">
        <v>5</v>
      </c>
      <c r="E297" s="269" t="s">
        <v>561</v>
      </c>
      <c r="F297" s="270" t="s">
        <v>323</v>
      </c>
      <c r="G297" s="272">
        <v>15</v>
      </c>
      <c r="H297" s="272">
        <v>15</v>
      </c>
    </row>
    <row r="298" spans="1:8" ht="31.2">
      <c r="A298" s="284" t="s">
        <v>562</v>
      </c>
      <c r="B298" s="285">
        <v>913</v>
      </c>
      <c r="C298" s="286">
        <v>7</v>
      </c>
      <c r="D298" s="286">
        <v>5</v>
      </c>
      <c r="E298" s="269" t="s">
        <v>563</v>
      </c>
      <c r="F298" s="270" t="s">
        <v>323</v>
      </c>
      <c r="G298" s="272">
        <v>15</v>
      </c>
      <c r="H298" s="272">
        <v>15</v>
      </c>
    </row>
    <row r="299" spans="1:8" ht="31.2">
      <c r="A299" s="284" t="s">
        <v>334</v>
      </c>
      <c r="B299" s="285">
        <v>913</v>
      </c>
      <c r="C299" s="286">
        <v>7</v>
      </c>
      <c r="D299" s="286">
        <v>5</v>
      </c>
      <c r="E299" s="269" t="s">
        <v>564</v>
      </c>
      <c r="F299" s="270" t="s">
        <v>323</v>
      </c>
      <c r="G299" s="272">
        <v>15</v>
      </c>
      <c r="H299" s="272">
        <v>15</v>
      </c>
    </row>
    <row r="300" spans="1:8" ht="31.2">
      <c r="A300" s="284" t="s">
        <v>330</v>
      </c>
      <c r="B300" s="285">
        <v>913</v>
      </c>
      <c r="C300" s="286">
        <v>7</v>
      </c>
      <c r="D300" s="286">
        <v>5</v>
      </c>
      <c r="E300" s="269" t="s">
        <v>564</v>
      </c>
      <c r="F300" s="270" t="s">
        <v>331</v>
      </c>
      <c r="G300" s="272">
        <v>15</v>
      </c>
      <c r="H300" s="272">
        <v>15</v>
      </c>
    </row>
    <row r="301" spans="1:8">
      <c r="A301" s="284" t="s">
        <v>203</v>
      </c>
      <c r="B301" s="285">
        <v>913</v>
      </c>
      <c r="C301" s="286">
        <v>12</v>
      </c>
      <c r="D301" s="286"/>
      <c r="E301" s="269" t="s">
        <v>323</v>
      </c>
      <c r="F301" s="270" t="s">
        <v>323</v>
      </c>
      <c r="G301" s="272">
        <v>3500</v>
      </c>
      <c r="H301" s="272">
        <v>3500</v>
      </c>
    </row>
    <row r="302" spans="1:8">
      <c r="A302" s="284" t="s">
        <v>174</v>
      </c>
      <c r="B302" s="285">
        <v>913</v>
      </c>
      <c r="C302" s="286">
        <v>12</v>
      </c>
      <c r="D302" s="286">
        <v>2</v>
      </c>
      <c r="E302" s="269" t="s">
        <v>323</v>
      </c>
      <c r="F302" s="270" t="s">
        <v>323</v>
      </c>
      <c r="G302" s="272">
        <v>3500</v>
      </c>
      <c r="H302" s="272">
        <v>3500</v>
      </c>
    </row>
    <row r="303" spans="1:8" ht="62.4">
      <c r="A303" s="284" t="s">
        <v>527</v>
      </c>
      <c r="B303" s="285">
        <v>913</v>
      </c>
      <c r="C303" s="286">
        <v>12</v>
      </c>
      <c r="D303" s="286">
        <v>2</v>
      </c>
      <c r="E303" s="269" t="s">
        <v>528</v>
      </c>
      <c r="F303" s="270" t="s">
        <v>323</v>
      </c>
      <c r="G303" s="272">
        <v>3500</v>
      </c>
      <c r="H303" s="272">
        <v>3500</v>
      </c>
    </row>
    <row r="304" spans="1:8" ht="78">
      <c r="A304" s="284" t="s">
        <v>543</v>
      </c>
      <c r="B304" s="285">
        <v>913</v>
      </c>
      <c r="C304" s="286">
        <v>12</v>
      </c>
      <c r="D304" s="286">
        <v>2</v>
      </c>
      <c r="E304" s="269" t="s">
        <v>544</v>
      </c>
      <c r="F304" s="270" t="s">
        <v>323</v>
      </c>
      <c r="G304" s="272">
        <v>3500</v>
      </c>
      <c r="H304" s="272">
        <v>3500</v>
      </c>
    </row>
    <row r="305" spans="1:8" ht="63.75" customHeight="1">
      <c r="A305" s="284" t="s">
        <v>556</v>
      </c>
      <c r="B305" s="285">
        <v>913</v>
      </c>
      <c r="C305" s="286">
        <v>12</v>
      </c>
      <c r="D305" s="286">
        <v>2</v>
      </c>
      <c r="E305" s="269" t="s">
        <v>557</v>
      </c>
      <c r="F305" s="270" t="s">
        <v>323</v>
      </c>
      <c r="G305" s="272">
        <v>3500</v>
      </c>
      <c r="H305" s="272">
        <v>3500</v>
      </c>
    </row>
    <row r="306" spans="1:8" ht="31.2">
      <c r="A306" s="284" t="s">
        <v>558</v>
      </c>
      <c r="B306" s="285">
        <v>913</v>
      </c>
      <c r="C306" s="286">
        <v>12</v>
      </c>
      <c r="D306" s="286">
        <v>2</v>
      </c>
      <c r="E306" s="269" t="s">
        <v>559</v>
      </c>
      <c r="F306" s="270" t="s">
        <v>323</v>
      </c>
      <c r="G306" s="272">
        <v>3500</v>
      </c>
      <c r="H306" s="272">
        <v>3500</v>
      </c>
    </row>
    <row r="307" spans="1:8">
      <c r="A307" s="284" t="s">
        <v>340</v>
      </c>
      <c r="B307" s="285">
        <v>913</v>
      </c>
      <c r="C307" s="286">
        <v>12</v>
      </c>
      <c r="D307" s="286">
        <v>2</v>
      </c>
      <c r="E307" s="269" t="s">
        <v>559</v>
      </c>
      <c r="F307" s="270" t="s">
        <v>341</v>
      </c>
      <c r="G307" s="272">
        <v>3500</v>
      </c>
      <c r="H307" s="272">
        <v>3500</v>
      </c>
    </row>
    <row r="308" spans="1:8" s="262" customFormat="1">
      <c r="A308" s="281" t="s">
        <v>801</v>
      </c>
      <c r="B308" s="282">
        <v>916</v>
      </c>
      <c r="C308" s="283"/>
      <c r="D308" s="283"/>
      <c r="E308" s="264" t="s">
        <v>323</v>
      </c>
      <c r="F308" s="265" t="s">
        <v>323</v>
      </c>
      <c r="G308" s="267">
        <v>863.9</v>
      </c>
      <c r="H308" s="267">
        <v>804.9</v>
      </c>
    </row>
    <row r="309" spans="1:8">
      <c r="A309" s="284" t="s">
        <v>192</v>
      </c>
      <c r="B309" s="285">
        <v>916</v>
      </c>
      <c r="C309" s="286">
        <v>1</v>
      </c>
      <c r="D309" s="286"/>
      <c r="E309" s="269" t="s">
        <v>323</v>
      </c>
      <c r="F309" s="270" t="s">
        <v>323</v>
      </c>
      <c r="G309" s="272">
        <v>863.9</v>
      </c>
      <c r="H309" s="272">
        <v>804.9</v>
      </c>
    </row>
    <row r="310" spans="1:8" ht="62.4">
      <c r="A310" s="284" t="s">
        <v>184</v>
      </c>
      <c r="B310" s="285">
        <v>916</v>
      </c>
      <c r="C310" s="286">
        <v>1</v>
      </c>
      <c r="D310" s="286">
        <v>3</v>
      </c>
      <c r="E310" s="269" t="s">
        <v>323</v>
      </c>
      <c r="F310" s="270" t="s">
        <v>323</v>
      </c>
      <c r="G310" s="272">
        <v>863.9</v>
      </c>
      <c r="H310" s="272">
        <v>804.9</v>
      </c>
    </row>
    <row r="311" spans="1:8">
      <c r="A311" s="284" t="s">
        <v>749</v>
      </c>
      <c r="B311" s="285">
        <v>916</v>
      </c>
      <c r="C311" s="286">
        <v>1</v>
      </c>
      <c r="D311" s="286">
        <v>3</v>
      </c>
      <c r="E311" s="269" t="s">
        <v>750</v>
      </c>
      <c r="F311" s="270" t="s">
        <v>323</v>
      </c>
      <c r="G311" s="272">
        <v>863.9</v>
      </c>
      <c r="H311" s="272">
        <v>804.9</v>
      </c>
    </row>
    <row r="312" spans="1:8" ht="31.2">
      <c r="A312" s="284" t="s">
        <v>751</v>
      </c>
      <c r="B312" s="285">
        <v>916</v>
      </c>
      <c r="C312" s="286">
        <v>1</v>
      </c>
      <c r="D312" s="286">
        <v>3</v>
      </c>
      <c r="E312" s="269" t="s">
        <v>752</v>
      </c>
      <c r="F312" s="270" t="s">
        <v>323</v>
      </c>
      <c r="G312" s="272">
        <v>863.9</v>
      </c>
      <c r="H312" s="272">
        <v>804.9</v>
      </c>
    </row>
    <row r="313" spans="1:8" ht="31.2">
      <c r="A313" s="284" t="s">
        <v>753</v>
      </c>
      <c r="B313" s="285">
        <v>916</v>
      </c>
      <c r="C313" s="286">
        <v>1</v>
      </c>
      <c r="D313" s="286">
        <v>3</v>
      </c>
      <c r="E313" s="269" t="s">
        <v>754</v>
      </c>
      <c r="F313" s="270" t="s">
        <v>323</v>
      </c>
      <c r="G313" s="272">
        <v>630</v>
      </c>
      <c r="H313" s="272">
        <v>585</v>
      </c>
    </row>
    <row r="314" spans="1:8" ht="31.2">
      <c r="A314" s="284" t="s">
        <v>452</v>
      </c>
      <c r="B314" s="285">
        <v>916</v>
      </c>
      <c r="C314" s="286">
        <v>1</v>
      </c>
      <c r="D314" s="286">
        <v>3</v>
      </c>
      <c r="E314" s="269" t="s">
        <v>755</v>
      </c>
      <c r="F314" s="270" t="s">
        <v>323</v>
      </c>
      <c r="G314" s="272">
        <v>630</v>
      </c>
      <c r="H314" s="272">
        <v>585</v>
      </c>
    </row>
    <row r="315" spans="1:8" ht="78">
      <c r="A315" s="284" t="s">
        <v>344</v>
      </c>
      <c r="B315" s="285">
        <v>916</v>
      </c>
      <c r="C315" s="286">
        <v>1</v>
      </c>
      <c r="D315" s="286">
        <v>3</v>
      </c>
      <c r="E315" s="269" t="s">
        <v>755</v>
      </c>
      <c r="F315" s="270" t="s">
        <v>345</v>
      </c>
      <c r="G315" s="272">
        <v>630</v>
      </c>
      <c r="H315" s="272">
        <v>585</v>
      </c>
    </row>
    <row r="316" spans="1:8" ht="31.2">
      <c r="A316" s="284" t="s">
        <v>757</v>
      </c>
      <c r="B316" s="285">
        <v>916</v>
      </c>
      <c r="C316" s="286">
        <v>1</v>
      </c>
      <c r="D316" s="286">
        <v>3</v>
      </c>
      <c r="E316" s="269" t="s">
        <v>758</v>
      </c>
      <c r="F316" s="270" t="s">
        <v>323</v>
      </c>
      <c r="G316" s="272">
        <v>233.9</v>
      </c>
      <c r="H316" s="272">
        <v>219.9</v>
      </c>
    </row>
    <row r="317" spans="1:8" ht="31.2">
      <c r="A317" s="284" t="s">
        <v>452</v>
      </c>
      <c r="B317" s="285">
        <v>916</v>
      </c>
      <c r="C317" s="286">
        <v>1</v>
      </c>
      <c r="D317" s="286">
        <v>3</v>
      </c>
      <c r="E317" s="269" t="s">
        <v>759</v>
      </c>
      <c r="F317" s="270" t="s">
        <v>323</v>
      </c>
      <c r="G317" s="272">
        <v>233.9</v>
      </c>
      <c r="H317" s="272">
        <v>219.9</v>
      </c>
    </row>
    <row r="318" spans="1:8" ht="78">
      <c r="A318" s="284" t="s">
        <v>344</v>
      </c>
      <c r="B318" s="285">
        <v>916</v>
      </c>
      <c r="C318" s="286">
        <v>1</v>
      </c>
      <c r="D318" s="286">
        <v>3</v>
      </c>
      <c r="E318" s="269" t="s">
        <v>759</v>
      </c>
      <c r="F318" s="270" t="s">
        <v>345</v>
      </c>
      <c r="G318" s="272">
        <v>229</v>
      </c>
      <c r="H318" s="272">
        <v>215</v>
      </c>
    </row>
    <row r="319" spans="1:8" ht="31.2">
      <c r="A319" s="284" t="s">
        <v>330</v>
      </c>
      <c r="B319" s="285">
        <v>916</v>
      </c>
      <c r="C319" s="286">
        <v>1</v>
      </c>
      <c r="D319" s="286">
        <v>3</v>
      </c>
      <c r="E319" s="269" t="s">
        <v>759</v>
      </c>
      <c r="F319" s="270" t="s">
        <v>331</v>
      </c>
      <c r="G319" s="272">
        <v>4.9000000000000004</v>
      </c>
      <c r="H319" s="272">
        <v>4.9000000000000004</v>
      </c>
    </row>
    <row r="320" spans="1:8" s="262" customFormat="1">
      <c r="A320" s="281" t="s">
        <v>802</v>
      </c>
      <c r="B320" s="282">
        <v>917</v>
      </c>
      <c r="C320" s="283"/>
      <c r="D320" s="283"/>
      <c r="E320" s="264" t="s">
        <v>323</v>
      </c>
      <c r="F320" s="265" t="s">
        <v>323</v>
      </c>
      <c r="G320" s="267">
        <v>35268.199999999997</v>
      </c>
      <c r="H320" s="267">
        <v>33688.9</v>
      </c>
    </row>
    <row r="321" spans="1:8">
      <c r="A321" s="284" t="s">
        <v>192</v>
      </c>
      <c r="B321" s="285">
        <v>917</v>
      </c>
      <c r="C321" s="286">
        <v>1</v>
      </c>
      <c r="D321" s="286"/>
      <c r="E321" s="269" t="s">
        <v>323</v>
      </c>
      <c r="F321" s="270" t="s">
        <v>323</v>
      </c>
      <c r="G321" s="272">
        <v>27478.7</v>
      </c>
      <c r="H321" s="272">
        <v>26184.400000000001</v>
      </c>
    </row>
    <row r="322" spans="1:8" ht="46.8">
      <c r="A322" s="284" t="s">
        <v>176</v>
      </c>
      <c r="B322" s="285">
        <v>917</v>
      </c>
      <c r="C322" s="286">
        <v>1</v>
      </c>
      <c r="D322" s="286">
        <v>2</v>
      </c>
      <c r="E322" s="269" t="s">
        <v>323</v>
      </c>
      <c r="F322" s="270" t="s">
        <v>323</v>
      </c>
      <c r="G322" s="272">
        <v>1469</v>
      </c>
      <c r="H322" s="272">
        <v>1370</v>
      </c>
    </row>
    <row r="323" spans="1:8" ht="46.8">
      <c r="A323" s="284" t="s">
        <v>567</v>
      </c>
      <c r="B323" s="285">
        <v>917</v>
      </c>
      <c r="C323" s="286">
        <v>1</v>
      </c>
      <c r="D323" s="286">
        <v>2</v>
      </c>
      <c r="E323" s="269" t="s">
        <v>568</v>
      </c>
      <c r="F323" s="270" t="s">
        <v>323</v>
      </c>
      <c r="G323" s="272">
        <v>1469</v>
      </c>
      <c r="H323" s="272">
        <v>1370</v>
      </c>
    </row>
    <row r="324" spans="1:8" ht="31.2">
      <c r="A324" s="284" t="s">
        <v>569</v>
      </c>
      <c r="B324" s="285">
        <v>917</v>
      </c>
      <c r="C324" s="286">
        <v>1</v>
      </c>
      <c r="D324" s="286">
        <v>2</v>
      </c>
      <c r="E324" s="269" t="s">
        <v>570</v>
      </c>
      <c r="F324" s="270" t="s">
        <v>323</v>
      </c>
      <c r="G324" s="272">
        <v>1469</v>
      </c>
      <c r="H324" s="272">
        <v>1370</v>
      </c>
    </row>
    <row r="325" spans="1:8" ht="31.2">
      <c r="A325" s="284" t="s">
        <v>597</v>
      </c>
      <c r="B325" s="285">
        <v>917</v>
      </c>
      <c r="C325" s="286">
        <v>1</v>
      </c>
      <c r="D325" s="286">
        <v>2</v>
      </c>
      <c r="E325" s="269" t="s">
        <v>598</v>
      </c>
      <c r="F325" s="270" t="s">
        <v>323</v>
      </c>
      <c r="G325" s="272">
        <v>1469</v>
      </c>
      <c r="H325" s="272">
        <v>1370</v>
      </c>
    </row>
    <row r="326" spans="1:8" ht="31.2">
      <c r="A326" s="284" t="s">
        <v>391</v>
      </c>
      <c r="B326" s="285">
        <v>917</v>
      </c>
      <c r="C326" s="286">
        <v>1</v>
      </c>
      <c r="D326" s="286">
        <v>2</v>
      </c>
      <c r="E326" s="269" t="s">
        <v>599</v>
      </c>
      <c r="F326" s="270" t="s">
        <v>323</v>
      </c>
      <c r="G326" s="272">
        <v>1469</v>
      </c>
      <c r="H326" s="272">
        <v>1370</v>
      </c>
    </row>
    <row r="327" spans="1:8" ht="78">
      <c r="A327" s="284" t="s">
        <v>344</v>
      </c>
      <c r="B327" s="285">
        <v>917</v>
      </c>
      <c r="C327" s="286">
        <v>1</v>
      </c>
      <c r="D327" s="286">
        <v>2</v>
      </c>
      <c r="E327" s="269" t="s">
        <v>599</v>
      </c>
      <c r="F327" s="270" t="s">
        <v>345</v>
      </c>
      <c r="G327" s="272">
        <v>1469</v>
      </c>
      <c r="H327" s="272">
        <v>1370</v>
      </c>
    </row>
    <row r="328" spans="1:8" ht="62.4">
      <c r="A328" s="284" t="s">
        <v>165</v>
      </c>
      <c r="B328" s="285">
        <v>917</v>
      </c>
      <c r="C328" s="286">
        <v>1</v>
      </c>
      <c r="D328" s="286">
        <v>4</v>
      </c>
      <c r="E328" s="269" t="s">
        <v>323</v>
      </c>
      <c r="F328" s="270" t="s">
        <v>323</v>
      </c>
      <c r="G328" s="272">
        <v>23950.2</v>
      </c>
      <c r="H328" s="272">
        <v>22713.200000000001</v>
      </c>
    </row>
    <row r="329" spans="1:8" ht="62.4">
      <c r="A329" s="284" t="s">
        <v>455</v>
      </c>
      <c r="B329" s="285">
        <v>917</v>
      </c>
      <c r="C329" s="286">
        <v>1</v>
      </c>
      <c r="D329" s="286">
        <v>4</v>
      </c>
      <c r="E329" s="269" t="s">
        <v>456</v>
      </c>
      <c r="F329" s="270" t="s">
        <v>323</v>
      </c>
      <c r="G329" s="272">
        <v>2.4</v>
      </c>
      <c r="H329" s="272">
        <v>2.4</v>
      </c>
    </row>
    <row r="330" spans="1:8" ht="62.4">
      <c r="A330" s="284" t="s">
        <v>479</v>
      </c>
      <c r="B330" s="285">
        <v>917</v>
      </c>
      <c r="C330" s="286">
        <v>1</v>
      </c>
      <c r="D330" s="286">
        <v>4</v>
      </c>
      <c r="E330" s="269" t="s">
        <v>480</v>
      </c>
      <c r="F330" s="270" t="s">
        <v>323</v>
      </c>
      <c r="G330" s="272">
        <v>2.4</v>
      </c>
      <c r="H330" s="272">
        <v>2.4</v>
      </c>
    </row>
    <row r="331" spans="1:8" ht="62.4">
      <c r="A331" s="284" t="s">
        <v>484</v>
      </c>
      <c r="B331" s="285">
        <v>917</v>
      </c>
      <c r="C331" s="286">
        <v>1</v>
      </c>
      <c r="D331" s="286">
        <v>4</v>
      </c>
      <c r="E331" s="269" t="s">
        <v>485</v>
      </c>
      <c r="F331" s="270" t="s">
        <v>323</v>
      </c>
      <c r="G331" s="272">
        <v>2.4</v>
      </c>
      <c r="H331" s="272">
        <v>2.4</v>
      </c>
    </row>
    <row r="332" spans="1:8" ht="62.4">
      <c r="A332" s="284" t="s">
        <v>397</v>
      </c>
      <c r="B332" s="285">
        <v>917</v>
      </c>
      <c r="C332" s="286">
        <v>1</v>
      </c>
      <c r="D332" s="286">
        <v>4</v>
      </c>
      <c r="E332" s="269" t="s">
        <v>486</v>
      </c>
      <c r="F332" s="270" t="s">
        <v>323</v>
      </c>
      <c r="G332" s="272">
        <v>2.4</v>
      </c>
      <c r="H332" s="272">
        <v>2.4</v>
      </c>
    </row>
    <row r="333" spans="1:8" ht="31.2">
      <c r="A333" s="284" t="s">
        <v>330</v>
      </c>
      <c r="B333" s="285">
        <v>917</v>
      </c>
      <c r="C333" s="286">
        <v>1</v>
      </c>
      <c r="D333" s="286">
        <v>4</v>
      </c>
      <c r="E333" s="269" t="s">
        <v>486</v>
      </c>
      <c r="F333" s="270" t="s">
        <v>331</v>
      </c>
      <c r="G333" s="272">
        <v>2.4</v>
      </c>
      <c r="H333" s="272">
        <v>2.4</v>
      </c>
    </row>
    <row r="334" spans="1:8" ht="46.8">
      <c r="A334" s="284" t="s">
        <v>567</v>
      </c>
      <c r="B334" s="285">
        <v>917</v>
      </c>
      <c r="C334" s="286">
        <v>1</v>
      </c>
      <c r="D334" s="286">
        <v>4</v>
      </c>
      <c r="E334" s="269" t="s">
        <v>568</v>
      </c>
      <c r="F334" s="270" t="s">
        <v>323</v>
      </c>
      <c r="G334" s="272">
        <v>23947.8</v>
      </c>
      <c r="H334" s="272">
        <v>22710.799999999999</v>
      </c>
    </row>
    <row r="335" spans="1:8" ht="31.2">
      <c r="A335" s="284" t="s">
        <v>569</v>
      </c>
      <c r="B335" s="285">
        <v>917</v>
      </c>
      <c r="C335" s="286">
        <v>1</v>
      </c>
      <c r="D335" s="286">
        <v>4</v>
      </c>
      <c r="E335" s="269" t="s">
        <v>570</v>
      </c>
      <c r="F335" s="270" t="s">
        <v>323</v>
      </c>
      <c r="G335" s="272">
        <v>23947.8</v>
      </c>
      <c r="H335" s="272">
        <v>22710.799999999999</v>
      </c>
    </row>
    <row r="336" spans="1:8" ht="31.2">
      <c r="A336" s="284" t="s">
        <v>593</v>
      </c>
      <c r="B336" s="285">
        <v>917</v>
      </c>
      <c r="C336" s="286">
        <v>1</v>
      </c>
      <c r="D336" s="286">
        <v>4</v>
      </c>
      <c r="E336" s="269" t="s">
        <v>594</v>
      </c>
      <c r="F336" s="270" t="s">
        <v>323</v>
      </c>
      <c r="G336" s="272">
        <v>20094.3</v>
      </c>
      <c r="H336" s="272">
        <v>18857.3</v>
      </c>
    </row>
    <row r="337" spans="1:8" ht="31.2">
      <c r="A337" s="284" t="s">
        <v>391</v>
      </c>
      <c r="B337" s="285">
        <v>917</v>
      </c>
      <c r="C337" s="286">
        <v>1</v>
      </c>
      <c r="D337" s="286">
        <v>4</v>
      </c>
      <c r="E337" s="269" t="s">
        <v>595</v>
      </c>
      <c r="F337" s="270" t="s">
        <v>323</v>
      </c>
      <c r="G337" s="272">
        <v>20094.3</v>
      </c>
      <c r="H337" s="272">
        <v>18857.3</v>
      </c>
    </row>
    <row r="338" spans="1:8" ht="78">
      <c r="A338" s="284" t="s">
        <v>344</v>
      </c>
      <c r="B338" s="285">
        <v>917</v>
      </c>
      <c r="C338" s="286">
        <v>1</v>
      </c>
      <c r="D338" s="286">
        <v>4</v>
      </c>
      <c r="E338" s="269" t="s">
        <v>595</v>
      </c>
      <c r="F338" s="270" t="s">
        <v>345</v>
      </c>
      <c r="G338" s="272">
        <v>17848.8</v>
      </c>
      <c r="H338" s="272">
        <v>16578.099999999999</v>
      </c>
    </row>
    <row r="339" spans="1:8" ht="31.2">
      <c r="A339" s="284" t="s">
        <v>330</v>
      </c>
      <c r="B339" s="285">
        <v>917</v>
      </c>
      <c r="C339" s="286">
        <v>1</v>
      </c>
      <c r="D339" s="286">
        <v>4</v>
      </c>
      <c r="E339" s="269" t="s">
        <v>595</v>
      </c>
      <c r="F339" s="270" t="s">
        <v>331</v>
      </c>
      <c r="G339" s="272">
        <v>2238.5</v>
      </c>
      <c r="H339" s="272">
        <v>2272.1</v>
      </c>
    </row>
    <row r="340" spans="1:8">
      <c r="A340" s="284" t="s">
        <v>340</v>
      </c>
      <c r="B340" s="285">
        <v>917</v>
      </c>
      <c r="C340" s="286">
        <v>1</v>
      </c>
      <c r="D340" s="286">
        <v>4</v>
      </c>
      <c r="E340" s="269" t="s">
        <v>595</v>
      </c>
      <c r="F340" s="270" t="s">
        <v>341</v>
      </c>
      <c r="G340" s="272">
        <v>7</v>
      </c>
      <c r="H340" s="272">
        <v>7.1</v>
      </c>
    </row>
    <row r="341" spans="1:8" ht="31.2">
      <c r="A341" s="284" t="s">
        <v>601</v>
      </c>
      <c r="B341" s="285">
        <v>917</v>
      </c>
      <c r="C341" s="286">
        <v>1</v>
      </c>
      <c r="D341" s="286">
        <v>4</v>
      </c>
      <c r="E341" s="269" t="s">
        <v>602</v>
      </c>
      <c r="F341" s="270" t="s">
        <v>323</v>
      </c>
      <c r="G341" s="272">
        <v>3853.5</v>
      </c>
      <c r="H341" s="272">
        <v>3853.5</v>
      </c>
    </row>
    <row r="342" spans="1:8" ht="78">
      <c r="A342" s="284" t="s">
        <v>605</v>
      </c>
      <c r="B342" s="285">
        <v>917</v>
      </c>
      <c r="C342" s="286">
        <v>1</v>
      </c>
      <c r="D342" s="286">
        <v>4</v>
      </c>
      <c r="E342" s="269" t="s">
        <v>606</v>
      </c>
      <c r="F342" s="270" t="s">
        <v>323</v>
      </c>
      <c r="G342" s="272">
        <v>1268.5</v>
      </c>
      <c r="H342" s="272">
        <v>1268.5</v>
      </c>
    </row>
    <row r="343" spans="1:8" ht="78">
      <c r="A343" s="284" t="s">
        <v>344</v>
      </c>
      <c r="B343" s="285">
        <v>917</v>
      </c>
      <c r="C343" s="286">
        <v>1</v>
      </c>
      <c r="D343" s="286">
        <v>4</v>
      </c>
      <c r="E343" s="269" t="s">
        <v>606</v>
      </c>
      <c r="F343" s="270" t="s">
        <v>345</v>
      </c>
      <c r="G343" s="272">
        <v>1162.7</v>
      </c>
      <c r="H343" s="272">
        <v>1162.7</v>
      </c>
    </row>
    <row r="344" spans="1:8" ht="31.2">
      <c r="A344" s="284" t="s">
        <v>330</v>
      </c>
      <c r="B344" s="285">
        <v>917</v>
      </c>
      <c r="C344" s="286">
        <v>1</v>
      </c>
      <c r="D344" s="286">
        <v>4</v>
      </c>
      <c r="E344" s="269" t="s">
        <v>606</v>
      </c>
      <c r="F344" s="270" t="s">
        <v>331</v>
      </c>
      <c r="G344" s="272">
        <v>105.8</v>
      </c>
      <c r="H344" s="272">
        <v>105.8</v>
      </c>
    </row>
    <row r="345" spans="1:8" ht="78">
      <c r="A345" s="284" t="s">
        <v>607</v>
      </c>
      <c r="B345" s="285">
        <v>917</v>
      </c>
      <c r="C345" s="286">
        <v>1</v>
      </c>
      <c r="D345" s="286">
        <v>4</v>
      </c>
      <c r="E345" s="269" t="s">
        <v>608</v>
      </c>
      <c r="F345" s="270" t="s">
        <v>323</v>
      </c>
      <c r="G345" s="272">
        <v>1289.0999999999999</v>
      </c>
      <c r="H345" s="272">
        <v>1289.0999999999999</v>
      </c>
    </row>
    <row r="346" spans="1:8" ht="78">
      <c r="A346" s="284" t="s">
        <v>344</v>
      </c>
      <c r="B346" s="285">
        <v>917</v>
      </c>
      <c r="C346" s="286">
        <v>1</v>
      </c>
      <c r="D346" s="286">
        <v>4</v>
      </c>
      <c r="E346" s="269" t="s">
        <v>608</v>
      </c>
      <c r="F346" s="270" t="s">
        <v>345</v>
      </c>
      <c r="G346" s="272">
        <v>1075.7</v>
      </c>
      <c r="H346" s="272">
        <v>1075.7</v>
      </c>
    </row>
    <row r="347" spans="1:8" ht="31.2">
      <c r="A347" s="284" t="s">
        <v>330</v>
      </c>
      <c r="B347" s="285">
        <v>917</v>
      </c>
      <c r="C347" s="286">
        <v>1</v>
      </c>
      <c r="D347" s="286">
        <v>4</v>
      </c>
      <c r="E347" s="269" t="s">
        <v>608</v>
      </c>
      <c r="F347" s="270" t="s">
        <v>331</v>
      </c>
      <c r="G347" s="272">
        <v>213.4</v>
      </c>
      <c r="H347" s="272">
        <v>213.4</v>
      </c>
    </row>
    <row r="348" spans="1:8" ht="31.2">
      <c r="A348" s="284" t="s">
        <v>609</v>
      </c>
      <c r="B348" s="285">
        <v>917</v>
      </c>
      <c r="C348" s="286">
        <v>1</v>
      </c>
      <c r="D348" s="286">
        <v>4</v>
      </c>
      <c r="E348" s="269" t="s">
        <v>610</v>
      </c>
      <c r="F348" s="270" t="s">
        <v>323</v>
      </c>
      <c r="G348" s="272">
        <v>629.6</v>
      </c>
      <c r="H348" s="272">
        <v>629.6</v>
      </c>
    </row>
    <row r="349" spans="1:8" ht="78">
      <c r="A349" s="284" t="s">
        <v>344</v>
      </c>
      <c r="B349" s="285">
        <v>917</v>
      </c>
      <c r="C349" s="286">
        <v>1</v>
      </c>
      <c r="D349" s="286">
        <v>4</v>
      </c>
      <c r="E349" s="269" t="s">
        <v>610</v>
      </c>
      <c r="F349" s="270" t="s">
        <v>345</v>
      </c>
      <c r="G349" s="272">
        <v>576.6</v>
      </c>
      <c r="H349" s="272">
        <v>576.6</v>
      </c>
    </row>
    <row r="350" spans="1:8" ht="31.2">
      <c r="A350" s="284" t="s">
        <v>330</v>
      </c>
      <c r="B350" s="285">
        <v>917</v>
      </c>
      <c r="C350" s="286">
        <v>1</v>
      </c>
      <c r="D350" s="286">
        <v>4</v>
      </c>
      <c r="E350" s="269" t="s">
        <v>610</v>
      </c>
      <c r="F350" s="270" t="s">
        <v>331</v>
      </c>
      <c r="G350" s="272">
        <v>53</v>
      </c>
      <c r="H350" s="272">
        <v>53</v>
      </c>
    </row>
    <row r="351" spans="1:8" ht="62.4">
      <c r="A351" s="284" t="s">
        <v>611</v>
      </c>
      <c r="B351" s="285">
        <v>917</v>
      </c>
      <c r="C351" s="286">
        <v>1</v>
      </c>
      <c r="D351" s="286">
        <v>4</v>
      </c>
      <c r="E351" s="269" t="s">
        <v>612</v>
      </c>
      <c r="F351" s="270" t="s">
        <v>323</v>
      </c>
      <c r="G351" s="272">
        <v>629.6</v>
      </c>
      <c r="H351" s="272">
        <v>629.6</v>
      </c>
    </row>
    <row r="352" spans="1:8" ht="78">
      <c r="A352" s="284" t="s">
        <v>344</v>
      </c>
      <c r="B352" s="285">
        <v>917</v>
      </c>
      <c r="C352" s="286">
        <v>1</v>
      </c>
      <c r="D352" s="286">
        <v>4</v>
      </c>
      <c r="E352" s="269" t="s">
        <v>612</v>
      </c>
      <c r="F352" s="270" t="s">
        <v>345</v>
      </c>
      <c r="G352" s="272">
        <v>576.6</v>
      </c>
      <c r="H352" s="272">
        <v>576.6</v>
      </c>
    </row>
    <row r="353" spans="1:8" ht="31.2">
      <c r="A353" s="284" t="s">
        <v>330</v>
      </c>
      <c r="B353" s="285">
        <v>917</v>
      </c>
      <c r="C353" s="286">
        <v>1</v>
      </c>
      <c r="D353" s="286">
        <v>4</v>
      </c>
      <c r="E353" s="269" t="s">
        <v>612</v>
      </c>
      <c r="F353" s="270" t="s">
        <v>331</v>
      </c>
      <c r="G353" s="272">
        <v>53</v>
      </c>
      <c r="H353" s="272">
        <v>53</v>
      </c>
    </row>
    <row r="354" spans="1:8" ht="109.5" customHeight="1">
      <c r="A354" s="284" t="s">
        <v>613</v>
      </c>
      <c r="B354" s="285">
        <v>917</v>
      </c>
      <c r="C354" s="286">
        <v>1</v>
      </c>
      <c r="D354" s="286">
        <v>4</v>
      </c>
      <c r="E354" s="269" t="s">
        <v>614</v>
      </c>
      <c r="F354" s="270" t="s">
        <v>323</v>
      </c>
      <c r="G354" s="272">
        <v>0.7</v>
      </c>
      <c r="H354" s="272">
        <v>0.7</v>
      </c>
    </row>
    <row r="355" spans="1:8" ht="31.2">
      <c r="A355" s="284" t="s">
        <v>330</v>
      </c>
      <c r="B355" s="285">
        <v>917</v>
      </c>
      <c r="C355" s="286">
        <v>1</v>
      </c>
      <c r="D355" s="286">
        <v>4</v>
      </c>
      <c r="E355" s="269" t="s">
        <v>614</v>
      </c>
      <c r="F355" s="270" t="s">
        <v>331</v>
      </c>
      <c r="G355" s="272">
        <v>0.7</v>
      </c>
      <c r="H355" s="272">
        <v>0.7</v>
      </c>
    </row>
    <row r="356" spans="1:8" ht="46.8">
      <c r="A356" s="284" t="s">
        <v>615</v>
      </c>
      <c r="B356" s="285">
        <v>917</v>
      </c>
      <c r="C356" s="286">
        <v>1</v>
      </c>
      <c r="D356" s="286">
        <v>4</v>
      </c>
      <c r="E356" s="269" t="s">
        <v>616</v>
      </c>
      <c r="F356" s="270" t="s">
        <v>323</v>
      </c>
      <c r="G356" s="272">
        <v>36</v>
      </c>
      <c r="H356" s="272">
        <v>36</v>
      </c>
    </row>
    <row r="357" spans="1:8" ht="78">
      <c r="A357" s="284" t="s">
        <v>344</v>
      </c>
      <c r="B357" s="285">
        <v>917</v>
      </c>
      <c r="C357" s="286">
        <v>1</v>
      </c>
      <c r="D357" s="286">
        <v>4</v>
      </c>
      <c r="E357" s="269" t="s">
        <v>616</v>
      </c>
      <c r="F357" s="270" t="s">
        <v>345</v>
      </c>
      <c r="G357" s="272">
        <v>33.5</v>
      </c>
      <c r="H357" s="272">
        <v>33.5</v>
      </c>
    </row>
    <row r="358" spans="1:8" ht="31.2">
      <c r="A358" s="284" t="s">
        <v>330</v>
      </c>
      <c r="B358" s="285">
        <v>917</v>
      </c>
      <c r="C358" s="286">
        <v>1</v>
      </c>
      <c r="D358" s="286">
        <v>4</v>
      </c>
      <c r="E358" s="269" t="s">
        <v>616</v>
      </c>
      <c r="F358" s="270" t="s">
        <v>331</v>
      </c>
      <c r="G358" s="272">
        <v>2.5</v>
      </c>
      <c r="H358" s="272">
        <v>2.5</v>
      </c>
    </row>
    <row r="359" spans="1:8">
      <c r="A359" s="284" t="s">
        <v>177</v>
      </c>
      <c r="B359" s="285">
        <v>917</v>
      </c>
      <c r="C359" s="286">
        <v>1</v>
      </c>
      <c r="D359" s="286">
        <v>5</v>
      </c>
      <c r="E359" s="269" t="s">
        <v>323</v>
      </c>
      <c r="F359" s="270" t="s">
        <v>323</v>
      </c>
      <c r="G359" s="272">
        <v>6.9</v>
      </c>
      <c r="H359" s="272">
        <v>7.2</v>
      </c>
    </row>
    <row r="360" spans="1:8" ht="46.8">
      <c r="A360" s="284" t="s">
        <v>567</v>
      </c>
      <c r="B360" s="285">
        <v>917</v>
      </c>
      <c r="C360" s="286">
        <v>1</v>
      </c>
      <c r="D360" s="286">
        <v>5</v>
      </c>
      <c r="E360" s="269" t="s">
        <v>568</v>
      </c>
      <c r="F360" s="270" t="s">
        <v>323</v>
      </c>
      <c r="G360" s="272">
        <v>6.9</v>
      </c>
      <c r="H360" s="272">
        <v>7.2</v>
      </c>
    </row>
    <row r="361" spans="1:8" ht="31.2">
      <c r="A361" s="284" t="s">
        <v>569</v>
      </c>
      <c r="B361" s="285">
        <v>917</v>
      </c>
      <c r="C361" s="286">
        <v>1</v>
      </c>
      <c r="D361" s="286">
        <v>5</v>
      </c>
      <c r="E361" s="269" t="s">
        <v>570</v>
      </c>
      <c r="F361" s="270" t="s">
        <v>323</v>
      </c>
      <c r="G361" s="272">
        <v>6.9</v>
      </c>
      <c r="H361" s="272">
        <v>7.2</v>
      </c>
    </row>
    <row r="362" spans="1:8" ht="31.2">
      <c r="A362" s="284" t="s">
        <v>601</v>
      </c>
      <c r="B362" s="285">
        <v>917</v>
      </c>
      <c r="C362" s="286">
        <v>1</v>
      </c>
      <c r="D362" s="286">
        <v>5</v>
      </c>
      <c r="E362" s="269" t="s">
        <v>602</v>
      </c>
      <c r="F362" s="270" t="s">
        <v>323</v>
      </c>
      <c r="G362" s="272">
        <v>6.9</v>
      </c>
      <c r="H362" s="272">
        <v>7.2</v>
      </c>
    </row>
    <row r="363" spans="1:8" ht="62.4">
      <c r="A363" s="284" t="s">
        <v>603</v>
      </c>
      <c r="B363" s="285">
        <v>917</v>
      </c>
      <c r="C363" s="286">
        <v>1</v>
      </c>
      <c r="D363" s="286">
        <v>5</v>
      </c>
      <c r="E363" s="269" t="s">
        <v>604</v>
      </c>
      <c r="F363" s="270" t="s">
        <v>323</v>
      </c>
      <c r="G363" s="272">
        <v>6.9</v>
      </c>
      <c r="H363" s="272">
        <v>7.2</v>
      </c>
    </row>
    <row r="364" spans="1:8" ht="31.2">
      <c r="A364" s="284" t="s">
        <v>330</v>
      </c>
      <c r="B364" s="285">
        <v>917</v>
      </c>
      <c r="C364" s="286">
        <v>1</v>
      </c>
      <c r="D364" s="286">
        <v>5</v>
      </c>
      <c r="E364" s="269" t="s">
        <v>604</v>
      </c>
      <c r="F364" s="270" t="s">
        <v>331</v>
      </c>
      <c r="G364" s="272">
        <v>6.9</v>
      </c>
      <c r="H364" s="272">
        <v>7.2</v>
      </c>
    </row>
    <row r="365" spans="1:8">
      <c r="A365" s="284" t="s">
        <v>186</v>
      </c>
      <c r="B365" s="285">
        <v>917</v>
      </c>
      <c r="C365" s="286">
        <v>1</v>
      </c>
      <c r="D365" s="286">
        <v>11</v>
      </c>
      <c r="E365" s="269" t="s">
        <v>323</v>
      </c>
      <c r="F365" s="270" t="s">
        <v>323</v>
      </c>
      <c r="G365" s="272">
        <v>300</v>
      </c>
      <c r="H365" s="272">
        <v>300</v>
      </c>
    </row>
    <row r="366" spans="1:8">
      <c r="A366" s="284" t="s">
        <v>749</v>
      </c>
      <c r="B366" s="285">
        <v>917</v>
      </c>
      <c r="C366" s="286">
        <v>1</v>
      </c>
      <c r="D366" s="286">
        <v>11</v>
      </c>
      <c r="E366" s="269" t="s">
        <v>750</v>
      </c>
      <c r="F366" s="270" t="s">
        <v>323</v>
      </c>
      <c r="G366" s="272">
        <v>300</v>
      </c>
      <c r="H366" s="272">
        <v>300</v>
      </c>
    </row>
    <row r="367" spans="1:8">
      <c r="A367" s="284" t="s">
        <v>776</v>
      </c>
      <c r="B367" s="285">
        <v>917</v>
      </c>
      <c r="C367" s="286">
        <v>1</v>
      </c>
      <c r="D367" s="286">
        <v>11</v>
      </c>
      <c r="E367" s="269" t="s">
        <v>777</v>
      </c>
      <c r="F367" s="270" t="s">
        <v>323</v>
      </c>
      <c r="G367" s="272">
        <v>300</v>
      </c>
      <c r="H367" s="272">
        <v>300</v>
      </c>
    </row>
    <row r="368" spans="1:8" ht="31.2">
      <c r="A368" s="284" t="s">
        <v>778</v>
      </c>
      <c r="B368" s="285">
        <v>917</v>
      </c>
      <c r="C368" s="286">
        <v>1</v>
      </c>
      <c r="D368" s="286">
        <v>11</v>
      </c>
      <c r="E368" s="269" t="s">
        <v>779</v>
      </c>
      <c r="F368" s="270" t="s">
        <v>323</v>
      </c>
      <c r="G368" s="272">
        <v>300</v>
      </c>
      <c r="H368" s="272">
        <v>300</v>
      </c>
    </row>
    <row r="369" spans="1:8">
      <c r="A369" s="284" t="s">
        <v>340</v>
      </c>
      <c r="B369" s="285">
        <v>917</v>
      </c>
      <c r="C369" s="286">
        <v>1</v>
      </c>
      <c r="D369" s="286">
        <v>11</v>
      </c>
      <c r="E369" s="269" t="s">
        <v>779</v>
      </c>
      <c r="F369" s="270" t="s">
        <v>341</v>
      </c>
      <c r="G369" s="272">
        <v>300</v>
      </c>
      <c r="H369" s="272">
        <v>300</v>
      </c>
    </row>
    <row r="370" spans="1:8">
      <c r="A370" s="284" t="s">
        <v>162</v>
      </c>
      <c r="B370" s="285">
        <v>917</v>
      </c>
      <c r="C370" s="286">
        <v>1</v>
      </c>
      <c r="D370" s="286">
        <v>13</v>
      </c>
      <c r="E370" s="269" t="s">
        <v>323</v>
      </c>
      <c r="F370" s="270" t="s">
        <v>323</v>
      </c>
      <c r="G370" s="272">
        <v>1752.6</v>
      </c>
      <c r="H370" s="272">
        <v>1794</v>
      </c>
    </row>
    <row r="371" spans="1:8" ht="62.4">
      <c r="A371" s="284" t="s">
        <v>455</v>
      </c>
      <c r="B371" s="285">
        <v>917</v>
      </c>
      <c r="C371" s="286">
        <v>1</v>
      </c>
      <c r="D371" s="286">
        <v>13</v>
      </c>
      <c r="E371" s="269" t="s">
        <v>456</v>
      </c>
      <c r="F371" s="270" t="s">
        <v>323</v>
      </c>
      <c r="G371" s="272">
        <v>114.5</v>
      </c>
      <c r="H371" s="272">
        <v>114.5</v>
      </c>
    </row>
    <row r="372" spans="1:8" ht="46.8">
      <c r="A372" s="284" t="s">
        <v>457</v>
      </c>
      <c r="B372" s="285">
        <v>917</v>
      </c>
      <c r="C372" s="286">
        <v>1</v>
      </c>
      <c r="D372" s="286">
        <v>13</v>
      </c>
      <c r="E372" s="269" t="s">
        <v>458</v>
      </c>
      <c r="F372" s="270" t="s">
        <v>323</v>
      </c>
      <c r="G372" s="272">
        <v>114.5</v>
      </c>
      <c r="H372" s="272">
        <v>114.5</v>
      </c>
    </row>
    <row r="373" spans="1:8" ht="62.4">
      <c r="A373" s="284" t="s">
        <v>465</v>
      </c>
      <c r="B373" s="285">
        <v>917</v>
      </c>
      <c r="C373" s="286">
        <v>1</v>
      </c>
      <c r="D373" s="286">
        <v>13</v>
      </c>
      <c r="E373" s="269" t="s">
        <v>466</v>
      </c>
      <c r="F373" s="270" t="s">
        <v>323</v>
      </c>
      <c r="G373" s="272">
        <v>114.5</v>
      </c>
      <c r="H373" s="272">
        <v>114.5</v>
      </c>
    </row>
    <row r="374" spans="1:8" ht="31.2">
      <c r="A374" s="284" t="s">
        <v>467</v>
      </c>
      <c r="B374" s="285">
        <v>917</v>
      </c>
      <c r="C374" s="286">
        <v>1</v>
      </c>
      <c r="D374" s="286">
        <v>13</v>
      </c>
      <c r="E374" s="269" t="s">
        <v>468</v>
      </c>
      <c r="F374" s="270" t="s">
        <v>323</v>
      </c>
      <c r="G374" s="272">
        <v>114.5</v>
      </c>
      <c r="H374" s="272">
        <v>114.5</v>
      </c>
    </row>
    <row r="375" spans="1:8" ht="31.2">
      <c r="A375" s="284" t="s">
        <v>330</v>
      </c>
      <c r="B375" s="285">
        <v>917</v>
      </c>
      <c r="C375" s="286">
        <v>1</v>
      </c>
      <c r="D375" s="286">
        <v>13</v>
      </c>
      <c r="E375" s="269" t="s">
        <v>468</v>
      </c>
      <c r="F375" s="270" t="s">
        <v>331</v>
      </c>
      <c r="G375" s="272">
        <v>4.2</v>
      </c>
      <c r="H375" s="272">
        <v>4.2</v>
      </c>
    </row>
    <row r="376" spans="1:8">
      <c r="A376" s="284" t="s">
        <v>340</v>
      </c>
      <c r="B376" s="285">
        <v>917</v>
      </c>
      <c r="C376" s="286">
        <v>1</v>
      </c>
      <c r="D376" s="286">
        <v>13</v>
      </c>
      <c r="E376" s="269" t="s">
        <v>468</v>
      </c>
      <c r="F376" s="270" t="s">
        <v>341</v>
      </c>
      <c r="G376" s="272">
        <v>110.3</v>
      </c>
      <c r="H376" s="272">
        <v>110.3</v>
      </c>
    </row>
    <row r="377" spans="1:8" ht="46.8">
      <c r="A377" s="284" t="s">
        <v>567</v>
      </c>
      <c r="B377" s="285">
        <v>917</v>
      </c>
      <c r="C377" s="286">
        <v>1</v>
      </c>
      <c r="D377" s="286">
        <v>13</v>
      </c>
      <c r="E377" s="269" t="s">
        <v>568</v>
      </c>
      <c r="F377" s="270" t="s">
        <v>323</v>
      </c>
      <c r="G377" s="272">
        <v>1534.6</v>
      </c>
      <c r="H377" s="272">
        <v>1576</v>
      </c>
    </row>
    <row r="378" spans="1:8" ht="31.2">
      <c r="A378" s="284" t="s">
        <v>569</v>
      </c>
      <c r="B378" s="285">
        <v>917</v>
      </c>
      <c r="C378" s="286">
        <v>1</v>
      </c>
      <c r="D378" s="286">
        <v>13</v>
      </c>
      <c r="E378" s="269" t="s">
        <v>570</v>
      </c>
      <c r="F378" s="270" t="s">
        <v>323</v>
      </c>
      <c r="G378" s="272">
        <v>1524.6</v>
      </c>
      <c r="H378" s="272">
        <v>1566</v>
      </c>
    </row>
    <row r="379" spans="1:8" ht="46.8">
      <c r="A379" s="284" t="s">
        <v>583</v>
      </c>
      <c r="B379" s="285">
        <v>917</v>
      </c>
      <c r="C379" s="286">
        <v>1</v>
      </c>
      <c r="D379" s="286">
        <v>13</v>
      </c>
      <c r="E379" s="269" t="s">
        <v>584</v>
      </c>
      <c r="F379" s="270" t="s">
        <v>323</v>
      </c>
      <c r="G379" s="272">
        <v>1389.2</v>
      </c>
      <c r="H379" s="272">
        <v>1430.6</v>
      </c>
    </row>
    <row r="380" spans="1:8" ht="78">
      <c r="A380" s="284" t="s">
        <v>585</v>
      </c>
      <c r="B380" s="285">
        <v>917</v>
      </c>
      <c r="C380" s="286">
        <v>1</v>
      </c>
      <c r="D380" s="286">
        <v>13</v>
      </c>
      <c r="E380" s="269" t="s">
        <v>586</v>
      </c>
      <c r="F380" s="270" t="s">
        <v>323</v>
      </c>
      <c r="G380" s="272">
        <v>1386.2</v>
      </c>
      <c r="H380" s="272">
        <v>1427.6</v>
      </c>
    </row>
    <row r="381" spans="1:8" ht="31.2">
      <c r="A381" s="284" t="s">
        <v>338</v>
      </c>
      <c r="B381" s="285">
        <v>917</v>
      </c>
      <c r="C381" s="286">
        <v>1</v>
      </c>
      <c r="D381" s="286">
        <v>13</v>
      </c>
      <c r="E381" s="269" t="s">
        <v>586</v>
      </c>
      <c r="F381" s="270" t="s">
        <v>339</v>
      </c>
      <c r="G381" s="272">
        <v>1386.2</v>
      </c>
      <c r="H381" s="272">
        <v>1427.6</v>
      </c>
    </row>
    <row r="382" spans="1:8" ht="46.8">
      <c r="A382" s="284" t="s">
        <v>587</v>
      </c>
      <c r="B382" s="285">
        <v>917</v>
      </c>
      <c r="C382" s="286">
        <v>1</v>
      </c>
      <c r="D382" s="286">
        <v>13</v>
      </c>
      <c r="E382" s="269" t="s">
        <v>588</v>
      </c>
      <c r="F382" s="270" t="s">
        <v>323</v>
      </c>
      <c r="G382" s="272">
        <v>3</v>
      </c>
      <c r="H382" s="272">
        <v>3</v>
      </c>
    </row>
    <row r="383" spans="1:8" ht="31.2">
      <c r="A383" s="284" t="s">
        <v>338</v>
      </c>
      <c r="B383" s="285">
        <v>917</v>
      </c>
      <c r="C383" s="286">
        <v>1</v>
      </c>
      <c r="D383" s="286">
        <v>13</v>
      </c>
      <c r="E383" s="269" t="s">
        <v>588</v>
      </c>
      <c r="F383" s="270" t="s">
        <v>339</v>
      </c>
      <c r="G383" s="272">
        <v>3</v>
      </c>
      <c r="H383" s="272">
        <v>3</v>
      </c>
    </row>
    <row r="384" spans="1:8">
      <c r="A384" s="284" t="s">
        <v>589</v>
      </c>
      <c r="B384" s="285">
        <v>917</v>
      </c>
      <c r="C384" s="286">
        <v>1</v>
      </c>
      <c r="D384" s="286">
        <v>13</v>
      </c>
      <c r="E384" s="269" t="s">
        <v>590</v>
      </c>
      <c r="F384" s="270" t="s">
        <v>323</v>
      </c>
      <c r="G384" s="272">
        <v>135.4</v>
      </c>
      <c r="H384" s="272">
        <v>135.4</v>
      </c>
    </row>
    <row r="385" spans="1:8" ht="46.8">
      <c r="A385" s="284" t="s">
        <v>591</v>
      </c>
      <c r="B385" s="285">
        <v>917</v>
      </c>
      <c r="C385" s="286">
        <v>1</v>
      </c>
      <c r="D385" s="286">
        <v>13</v>
      </c>
      <c r="E385" s="269" t="s">
        <v>592</v>
      </c>
      <c r="F385" s="270" t="s">
        <v>323</v>
      </c>
      <c r="G385" s="272">
        <v>135.4</v>
      </c>
      <c r="H385" s="272">
        <v>135.4</v>
      </c>
    </row>
    <row r="386" spans="1:8">
      <c r="A386" s="284" t="s">
        <v>340</v>
      </c>
      <c r="B386" s="285">
        <v>917</v>
      </c>
      <c r="C386" s="286">
        <v>1</v>
      </c>
      <c r="D386" s="286">
        <v>13</v>
      </c>
      <c r="E386" s="269" t="s">
        <v>592</v>
      </c>
      <c r="F386" s="270" t="s">
        <v>341</v>
      </c>
      <c r="G386" s="272">
        <v>135.4</v>
      </c>
      <c r="H386" s="272">
        <v>135.4</v>
      </c>
    </row>
    <row r="387" spans="1:8" ht="31.2">
      <c r="A387" s="284" t="s">
        <v>617</v>
      </c>
      <c r="B387" s="285">
        <v>917</v>
      </c>
      <c r="C387" s="286">
        <v>1</v>
      </c>
      <c r="D387" s="286">
        <v>13</v>
      </c>
      <c r="E387" s="269" t="s">
        <v>618</v>
      </c>
      <c r="F387" s="270" t="s">
        <v>323</v>
      </c>
      <c r="G387" s="272">
        <v>10</v>
      </c>
      <c r="H387" s="272">
        <v>10</v>
      </c>
    </row>
    <row r="388" spans="1:8" ht="45" customHeight="1">
      <c r="A388" s="284" t="s">
        <v>619</v>
      </c>
      <c r="B388" s="285">
        <v>917</v>
      </c>
      <c r="C388" s="286">
        <v>1</v>
      </c>
      <c r="D388" s="286">
        <v>13</v>
      </c>
      <c r="E388" s="269" t="s">
        <v>620</v>
      </c>
      <c r="F388" s="270" t="s">
        <v>323</v>
      </c>
      <c r="G388" s="272">
        <v>10</v>
      </c>
      <c r="H388" s="272">
        <v>10</v>
      </c>
    </row>
    <row r="389" spans="1:8" ht="18.75" customHeight="1">
      <c r="A389" s="284" t="s">
        <v>621</v>
      </c>
      <c r="B389" s="285">
        <v>917</v>
      </c>
      <c r="C389" s="286">
        <v>1</v>
      </c>
      <c r="D389" s="286">
        <v>13</v>
      </c>
      <c r="E389" s="269" t="s">
        <v>622</v>
      </c>
      <c r="F389" s="270" t="s">
        <v>323</v>
      </c>
      <c r="G389" s="272">
        <v>10</v>
      </c>
      <c r="H389" s="272">
        <v>10</v>
      </c>
    </row>
    <row r="390" spans="1:8">
      <c r="A390" s="284" t="s">
        <v>340</v>
      </c>
      <c r="B390" s="285">
        <v>917</v>
      </c>
      <c r="C390" s="286">
        <v>1</v>
      </c>
      <c r="D390" s="286">
        <v>13</v>
      </c>
      <c r="E390" s="269" t="s">
        <v>622</v>
      </c>
      <c r="F390" s="270" t="s">
        <v>341</v>
      </c>
      <c r="G390" s="272">
        <v>10</v>
      </c>
      <c r="H390" s="272">
        <v>10</v>
      </c>
    </row>
    <row r="391" spans="1:8" ht="46.8">
      <c r="A391" s="284" t="s">
        <v>623</v>
      </c>
      <c r="B391" s="285">
        <v>917</v>
      </c>
      <c r="C391" s="286">
        <v>1</v>
      </c>
      <c r="D391" s="286">
        <v>13</v>
      </c>
      <c r="E391" s="269" t="s">
        <v>624</v>
      </c>
      <c r="F391" s="270" t="s">
        <v>323</v>
      </c>
      <c r="G391" s="272">
        <v>103.5</v>
      </c>
      <c r="H391" s="272">
        <v>103.5</v>
      </c>
    </row>
    <row r="392" spans="1:8" ht="46.8">
      <c r="A392" s="284" t="s">
        <v>635</v>
      </c>
      <c r="B392" s="285">
        <v>917</v>
      </c>
      <c r="C392" s="286">
        <v>1</v>
      </c>
      <c r="D392" s="286">
        <v>13</v>
      </c>
      <c r="E392" s="269" t="s">
        <v>636</v>
      </c>
      <c r="F392" s="270" t="s">
        <v>323</v>
      </c>
      <c r="G392" s="272">
        <v>33.5</v>
      </c>
      <c r="H392" s="272">
        <v>33.5</v>
      </c>
    </row>
    <row r="393" spans="1:8" ht="62.4">
      <c r="A393" s="284" t="s">
        <v>637</v>
      </c>
      <c r="B393" s="285">
        <v>917</v>
      </c>
      <c r="C393" s="286">
        <v>1</v>
      </c>
      <c r="D393" s="286">
        <v>13</v>
      </c>
      <c r="E393" s="269" t="s">
        <v>638</v>
      </c>
      <c r="F393" s="270" t="s">
        <v>323</v>
      </c>
      <c r="G393" s="272">
        <v>33.5</v>
      </c>
      <c r="H393" s="272">
        <v>33.5</v>
      </c>
    </row>
    <row r="394" spans="1:8" ht="31.2">
      <c r="A394" s="284" t="s">
        <v>639</v>
      </c>
      <c r="B394" s="285">
        <v>917</v>
      </c>
      <c r="C394" s="286">
        <v>1</v>
      </c>
      <c r="D394" s="286">
        <v>13</v>
      </c>
      <c r="E394" s="269" t="s">
        <v>640</v>
      </c>
      <c r="F394" s="270" t="s">
        <v>323</v>
      </c>
      <c r="G394" s="272">
        <v>30.5</v>
      </c>
      <c r="H394" s="272">
        <v>30.5</v>
      </c>
    </row>
    <row r="395" spans="1:8" ht="31.2">
      <c r="A395" s="284" t="s">
        <v>330</v>
      </c>
      <c r="B395" s="285">
        <v>917</v>
      </c>
      <c r="C395" s="286">
        <v>1</v>
      </c>
      <c r="D395" s="286">
        <v>13</v>
      </c>
      <c r="E395" s="269" t="s">
        <v>640</v>
      </c>
      <c r="F395" s="270" t="s">
        <v>331</v>
      </c>
      <c r="G395" s="272">
        <v>30.5</v>
      </c>
      <c r="H395" s="272">
        <v>30.5</v>
      </c>
    </row>
    <row r="396" spans="1:8">
      <c r="A396" s="284" t="s">
        <v>641</v>
      </c>
      <c r="B396" s="285">
        <v>917</v>
      </c>
      <c r="C396" s="286">
        <v>1</v>
      </c>
      <c r="D396" s="286">
        <v>13</v>
      </c>
      <c r="E396" s="269" t="s">
        <v>642</v>
      </c>
      <c r="F396" s="270" t="s">
        <v>323</v>
      </c>
      <c r="G396" s="272">
        <v>3</v>
      </c>
      <c r="H396" s="272">
        <v>3</v>
      </c>
    </row>
    <row r="397" spans="1:8" ht="31.2">
      <c r="A397" s="284" t="s">
        <v>330</v>
      </c>
      <c r="B397" s="285">
        <v>917</v>
      </c>
      <c r="C397" s="286">
        <v>1</v>
      </c>
      <c r="D397" s="286">
        <v>13</v>
      </c>
      <c r="E397" s="269" t="s">
        <v>642</v>
      </c>
      <c r="F397" s="270" t="s">
        <v>331</v>
      </c>
      <c r="G397" s="272">
        <v>3</v>
      </c>
      <c r="H397" s="272">
        <v>3</v>
      </c>
    </row>
    <row r="398" spans="1:8" ht="31.2">
      <c r="A398" s="284" t="s">
        <v>643</v>
      </c>
      <c r="B398" s="285">
        <v>917</v>
      </c>
      <c r="C398" s="286">
        <v>1</v>
      </c>
      <c r="D398" s="286">
        <v>13</v>
      </c>
      <c r="E398" s="269" t="s">
        <v>644</v>
      </c>
      <c r="F398" s="270" t="s">
        <v>323</v>
      </c>
      <c r="G398" s="272">
        <v>70</v>
      </c>
      <c r="H398" s="272">
        <v>70</v>
      </c>
    </row>
    <row r="399" spans="1:8" ht="62.4">
      <c r="A399" s="284" t="s">
        <v>645</v>
      </c>
      <c r="B399" s="285">
        <v>917</v>
      </c>
      <c r="C399" s="286">
        <v>1</v>
      </c>
      <c r="D399" s="286">
        <v>13</v>
      </c>
      <c r="E399" s="269" t="s">
        <v>646</v>
      </c>
      <c r="F399" s="270" t="s">
        <v>323</v>
      </c>
      <c r="G399" s="272">
        <v>70</v>
      </c>
      <c r="H399" s="272">
        <v>70</v>
      </c>
    </row>
    <row r="400" spans="1:8" ht="46.8">
      <c r="A400" s="284" t="s">
        <v>647</v>
      </c>
      <c r="B400" s="285">
        <v>917</v>
      </c>
      <c r="C400" s="286">
        <v>1</v>
      </c>
      <c r="D400" s="286">
        <v>13</v>
      </c>
      <c r="E400" s="269" t="s">
        <v>648</v>
      </c>
      <c r="F400" s="270" t="s">
        <v>323</v>
      </c>
      <c r="G400" s="272">
        <v>25</v>
      </c>
      <c r="H400" s="272">
        <v>25</v>
      </c>
    </row>
    <row r="401" spans="1:8" ht="31.2">
      <c r="A401" s="284" t="s">
        <v>330</v>
      </c>
      <c r="B401" s="285">
        <v>917</v>
      </c>
      <c r="C401" s="286">
        <v>1</v>
      </c>
      <c r="D401" s="286">
        <v>13</v>
      </c>
      <c r="E401" s="269" t="s">
        <v>648</v>
      </c>
      <c r="F401" s="270" t="s">
        <v>331</v>
      </c>
      <c r="G401" s="272">
        <v>25</v>
      </c>
      <c r="H401" s="272">
        <v>25</v>
      </c>
    </row>
    <row r="402" spans="1:8" ht="46.8">
      <c r="A402" s="284" t="s">
        <v>649</v>
      </c>
      <c r="B402" s="285">
        <v>917</v>
      </c>
      <c r="C402" s="286">
        <v>1</v>
      </c>
      <c r="D402" s="286">
        <v>13</v>
      </c>
      <c r="E402" s="269" t="s">
        <v>650</v>
      </c>
      <c r="F402" s="270" t="s">
        <v>323</v>
      </c>
      <c r="G402" s="272">
        <v>15</v>
      </c>
      <c r="H402" s="272">
        <v>15</v>
      </c>
    </row>
    <row r="403" spans="1:8" ht="31.2">
      <c r="A403" s="284" t="s">
        <v>330</v>
      </c>
      <c r="B403" s="285">
        <v>917</v>
      </c>
      <c r="C403" s="286">
        <v>1</v>
      </c>
      <c r="D403" s="286">
        <v>13</v>
      </c>
      <c r="E403" s="269" t="s">
        <v>650</v>
      </c>
      <c r="F403" s="270" t="s">
        <v>331</v>
      </c>
      <c r="G403" s="272">
        <v>15</v>
      </c>
      <c r="H403" s="272">
        <v>15</v>
      </c>
    </row>
    <row r="404" spans="1:8" ht="78" customHeight="1">
      <c r="A404" s="284" t="s">
        <v>651</v>
      </c>
      <c r="B404" s="285">
        <v>917</v>
      </c>
      <c r="C404" s="286">
        <v>1</v>
      </c>
      <c r="D404" s="286">
        <v>13</v>
      </c>
      <c r="E404" s="269" t="s">
        <v>652</v>
      </c>
      <c r="F404" s="270" t="s">
        <v>323</v>
      </c>
      <c r="G404" s="272">
        <v>5</v>
      </c>
      <c r="H404" s="272">
        <v>5</v>
      </c>
    </row>
    <row r="405" spans="1:8" ht="31.2">
      <c r="A405" s="284" t="s">
        <v>330</v>
      </c>
      <c r="B405" s="285">
        <v>917</v>
      </c>
      <c r="C405" s="286">
        <v>1</v>
      </c>
      <c r="D405" s="286">
        <v>13</v>
      </c>
      <c r="E405" s="269" t="s">
        <v>652</v>
      </c>
      <c r="F405" s="270" t="s">
        <v>331</v>
      </c>
      <c r="G405" s="272">
        <v>5</v>
      </c>
      <c r="H405" s="272">
        <v>5</v>
      </c>
    </row>
    <row r="406" spans="1:8" ht="46.8">
      <c r="A406" s="284" t="s">
        <v>653</v>
      </c>
      <c r="B406" s="285">
        <v>917</v>
      </c>
      <c r="C406" s="286">
        <v>1</v>
      </c>
      <c r="D406" s="286">
        <v>13</v>
      </c>
      <c r="E406" s="269" t="s">
        <v>654</v>
      </c>
      <c r="F406" s="270" t="s">
        <v>323</v>
      </c>
      <c r="G406" s="272">
        <v>10</v>
      </c>
      <c r="H406" s="272">
        <v>10</v>
      </c>
    </row>
    <row r="407" spans="1:8" ht="31.2">
      <c r="A407" s="284" t="s">
        <v>330</v>
      </c>
      <c r="B407" s="285">
        <v>917</v>
      </c>
      <c r="C407" s="286">
        <v>1</v>
      </c>
      <c r="D407" s="286">
        <v>13</v>
      </c>
      <c r="E407" s="269" t="s">
        <v>654</v>
      </c>
      <c r="F407" s="270" t="s">
        <v>331</v>
      </c>
      <c r="G407" s="272">
        <v>10</v>
      </c>
      <c r="H407" s="272">
        <v>10</v>
      </c>
    </row>
    <row r="408" spans="1:8" ht="62.4">
      <c r="A408" s="284" t="s">
        <v>655</v>
      </c>
      <c r="B408" s="285">
        <v>917</v>
      </c>
      <c r="C408" s="286">
        <v>1</v>
      </c>
      <c r="D408" s="286">
        <v>13</v>
      </c>
      <c r="E408" s="269" t="s">
        <v>656</v>
      </c>
      <c r="F408" s="270" t="s">
        <v>323</v>
      </c>
      <c r="G408" s="272">
        <v>15</v>
      </c>
      <c r="H408" s="272">
        <v>15</v>
      </c>
    </row>
    <row r="409" spans="1:8" ht="31.2">
      <c r="A409" s="284" t="s">
        <v>330</v>
      </c>
      <c r="B409" s="285">
        <v>917</v>
      </c>
      <c r="C409" s="286">
        <v>1</v>
      </c>
      <c r="D409" s="286">
        <v>13</v>
      </c>
      <c r="E409" s="269" t="s">
        <v>656</v>
      </c>
      <c r="F409" s="270" t="s">
        <v>331</v>
      </c>
      <c r="G409" s="272">
        <v>15</v>
      </c>
      <c r="H409" s="272">
        <v>15</v>
      </c>
    </row>
    <row r="410" spans="1:8">
      <c r="A410" s="284" t="s">
        <v>193</v>
      </c>
      <c r="B410" s="285">
        <v>917</v>
      </c>
      <c r="C410" s="286">
        <v>2</v>
      </c>
      <c r="D410" s="286"/>
      <c r="E410" s="269" t="s">
        <v>323</v>
      </c>
      <c r="F410" s="270" t="s">
        <v>323</v>
      </c>
      <c r="G410" s="272">
        <v>36</v>
      </c>
      <c r="H410" s="272">
        <v>80</v>
      </c>
    </row>
    <row r="411" spans="1:8">
      <c r="A411" s="284" t="s">
        <v>187</v>
      </c>
      <c r="B411" s="285">
        <v>917</v>
      </c>
      <c r="C411" s="286">
        <v>2</v>
      </c>
      <c r="D411" s="286">
        <v>4</v>
      </c>
      <c r="E411" s="269" t="s">
        <v>323</v>
      </c>
      <c r="F411" s="270" t="s">
        <v>323</v>
      </c>
      <c r="G411" s="272">
        <v>36</v>
      </c>
      <c r="H411" s="272">
        <v>80</v>
      </c>
    </row>
    <row r="412" spans="1:8">
      <c r="A412" s="284" t="s">
        <v>749</v>
      </c>
      <c r="B412" s="285">
        <v>917</v>
      </c>
      <c r="C412" s="286">
        <v>2</v>
      </c>
      <c r="D412" s="286">
        <v>4</v>
      </c>
      <c r="E412" s="269" t="s">
        <v>750</v>
      </c>
      <c r="F412" s="270" t="s">
        <v>323</v>
      </c>
      <c r="G412" s="272">
        <v>36</v>
      </c>
      <c r="H412" s="272">
        <v>80</v>
      </c>
    </row>
    <row r="413" spans="1:8" ht="31.2">
      <c r="A413" s="284" t="s">
        <v>780</v>
      </c>
      <c r="B413" s="285">
        <v>917</v>
      </c>
      <c r="C413" s="286">
        <v>2</v>
      </c>
      <c r="D413" s="286">
        <v>4</v>
      </c>
      <c r="E413" s="269" t="s">
        <v>781</v>
      </c>
      <c r="F413" s="270" t="s">
        <v>323</v>
      </c>
      <c r="G413" s="272">
        <v>36</v>
      </c>
      <c r="H413" s="272">
        <v>80</v>
      </c>
    </row>
    <row r="414" spans="1:8" ht="78">
      <c r="A414" s="284" t="s">
        <v>782</v>
      </c>
      <c r="B414" s="285">
        <v>917</v>
      </c>
      <c r="C414" s="286">
        <v>2</v>
      </c>
      <c r="D414" s="286">
        <v>4</v>
      </c>
      <c r="E414" s="269" t="s">
        <v>783</v>
      </c>
      <c r="F414" s="270" t="s">
        <v>323</v>
      </c>
      <c r="G414" s="272">
        <v>36</v>
      </c>
      <c r="H414" s="272">
        <v>80</v>
      </c>
    </row>
    <row r="415" spans="1:8" ht="31.2">
      <c r="A415" s="284" t="s">
        <v>330</v>
      </c>
      <c r="B415" s="285">
        <v>917</v>
      </c>
      <c r="C415" s="286">
        <v>2</v>
      </c>
      <c r="D415" s="286">
        <v>4</v>
      </c>
      <c r="E415" s="269" t="s">
        <v>783</v>
      </c>
      <c r="F415" s="270" t="s">
        <v>331</v>
      </c>
      <c r="G415" s="272">
        <v>36</v>
      </c>
      <c r="H415" s="272">
        <v>80</v>
      </c>
    </row>
    <row r="416" spans="1:8">
      <c r="A416" s="284" t="s">
        <v>195</v>
      </c>
      <c r="B416" s="285">
        <v>917</v>
      </c>
      <c r="C416" s="286">
        <v>4</v>
      </c>
      <c r="D416" s="286"/>
      <c r="E416" s="269" t="s">
        <v>323</v>
      </c>
      <c r="F416" s="270" t="s">
        <v>323</v>
      </c>
      <c r="G416" s="272">
        <v>705</v>
      </c>
      <c r="H416" s="272">
        <v>705</v>
      </c>
    </row>
    <row r="417" spans="1:8">
      <c r="A417" s="284" t="s">
        <v>164</v>
      </c>
      <c r="B417" s="285">
        <v>917</v>
      </c>
      <c r="C417" s="286">
        <v>4</v>
      </c>
      <c r="D417" s="286">
        <v>5</v>
      </c>
      <c r="E417" s="269" t="s">
        <v>323</v>
      </c>
      <c r="F417" s="270" t="s">
        <v>323</v>
      </c>
      <c r="G417" s="272">
        <v>705</v>
      </c>
      <c r="H417" s="272">
        <v>705</v>
      </c>
    </row>
    <row r="418" spans="1:8" ht="62.4">
      <c r="A418" s="284" t="s">
        <v>455</v>
      </c>
      <c r="B418" s="285">
        <v>917</v>
      </c>
      <c r="C418" s="286">
        <v>4</v>
      </c>
      <c r="D418" s="286">
        <v>5</v>
      </c>
      <c r="E418" s="269" t="s">
        <v>456</v>
      </c>
      <c r="F418" s="270" t="s">
        <v>323</v>
      </c>
      <c r="G418" s="272">
        <v>705</v>
      </c>
      <c r="H418" s="272">
        <v>705</v>
      </c>
    </row>
    <row r="419" spans="1:8" ht="46.8">
      <c r="A419" s="284" t="s">
        <v>469</v>
      </c>
      <c r="B419" s="285">
        <v>917</v>
      </c>
      <c r="C419" s="286">
        <v>4</v>
      </c>
      <c r="D419" s="286">
        <v>5</v>
      </c>
      <c r="E419" s="269" t="s">
        <v>470</v>
      </c>
      <c r="F419" s="270" t="s">
        <v>323</v>
      </c>
      <c r="G419" s="272">
        <v>705</v>
      </c>
      <c r="H419" s="272">
        <v>705</v>
      </c>
    </row>
    <row r="420" spans="1:8" ht="30.75" customHeight="1">
      <c r="A420" s="284" t="s">
        <v>475</v>
      </c>
      <c r="B420" s="285">
        <v>917</v>
      </c>
      <c r="C420" s="286">
        <v>4</v>
      </c>
      <c r="D420" s="286">
        <v>5</v>
      </c>
      <c r="E420" s="269" t="s">
        <v>476</v>
      </c>
      <c r="F420" s="270" t="s">
        <v>323</v>
      </c>
      <c r="G420" s="272">
        <v>705</v>
      </c>
      <c r="H420" s="272">
        <v>705</v>
      </c>
    </row>
    <row r="421" spans="1:8" ht="78">
      <c r="A421" s="284" t="s">
        <v>477</v>
      </c>
      <c r="B421" s="285">
        <v>917</v>
      </c>
      <c r="C421" s="286">
        <v>4</v>
      </c>
      <c r="D421" s="286">
        <v>5</v>
      </c>
      <c r="E421" s="269" t="s">
        <v>478</v>
      </c>
      <c r="F421" s="270" t="s">
        <v>323</v>
      </c>
      <c r="G421" s="272">
        <v>705</v>
      </c>
      <c r="H421" s="272">
        <v>705</v>
      </c>
    </row>
    <row r="422" spans="1:8" ht="31.2">
      <c r="A422" s="284" t="s">
        <v>330</v>
      </c>
      <c r="B422" s="285">
        <v>917</v>
      </c>
      <c r="C422" s="286">
        <v>4</v>
      </c>
      <c r="D422" s="286">
        <v>5</v>
      </c>
      <c r="E422" s="269" t="s">
        <v>478</v>
      </c>
      <c r="F422" s="270" t="s">
        <v>331</v>
      </c>
      <c r="G422" s="272">
        <v>705</v>
      </c>
      <c r="H422" s="272">
        <v>705</v>
      </c>
    </row>
    <row r="423" spans="1:8">
      <c r="A423" s="284" t="s">
        <v>198</v>
      </c>
      <c r="B423" s="285">
        <v>917</v>
      </c>
      <c r="C423" s="286">
        <v>7</v>
      </c>
      <c r="D423" s="286"/>
      <c r="E423" s="269" t="s">
        <v>323</v>
      </c>
      <c r="F423" s="270" t="s">
        <v>323</v>
      </c>
      <c r="G423" s="272">
        <v>317.5</v>
      </c>
      <c r="H423" s="272">
        <v>317.5</v>
      </c>
    </row>
    <row r="424" spans="1:8" ht="31.2">
      <c r="A424" s="284" t="s">
        <v>154</v>
      </c>
      <c r="B424" s="285">
        <v>917</v>
      </c>
      <c r="C424" s="286">
        <v>7</v>
      </c>
      <c r="D424" s="286">
        <v>5</v>
      </c>
      <c r="E424" s="269" t="s">
        <v>323</v>
      </c>
      <c r="F424" s="270" t="s">
        <v>323</v>
      </c>
      <c r="G424" s="272">
        <v>67.5</v>
      </c>
      <c r="H424" s="272">
        <v>67.5</v>
      </c>
    </row>
    <row r="425" spans="1:8" ht="46.8">
      <c r="A425" s="284" t="s">
        <v>567</v>
      </c>
      <c r="B425" s="285">
        <v>917</v>
      </c>
      <c r="C425" s="286">
        <v>7</v>
      </c>
      <c r="D425" s="286">
        <v>5</v>
      </c>
      <c r="E425" s="269" t="s">
        <v>568</v>
      </c>
      <c r="F425" s="270" t="s">
        <v>323</v>
      </c>
      <c r="G425" s="272">
        <v>67.5</v>
      </c>
      <c r="H425" s="272">
        <v>67.5</v>
      </c>
    </row>
    <row r="426" spans="1:8" ht="31.2">
      <c r="A426" s="284" t="s">
        <v>569</v>
      </c>
      <c r="B426" s="285">
        <v>917</v>
      </c>
      <c r="C426" s="286">
        <v>7</v>
      </c>
      <c r="D426" s="286">
        <v>5</v>
      </c>
      <c r="E426" s="269" t="s">
        <v>570</v>
      </c>
      <c r="F426" s="270" t="s">
        <v>323</v>
      </c>
      <c r="G426" s="272">
        <v>67.5</v>
      </c>
      <c r="H426" s="272">
        <v>67.5</v>
      </c>
    </row>
    <row r="427" spans="1:8" ht="46.5" customHeight="1">
      <c r="A427" s="284" t="s">
        <v>571</v>
      </c>
      <c r="B427" s="285">
        <v>917</v>
      </c>
      <c r="C427" s="286">
        <v>7</v>
      </c>
      <c r="D427" s="286">
        <v>5</v>
      </c>
      <c r="E427" s="269" t="s">
        <v>572</v>
      </c>
      <c r="F427" s="270" t="s">
        <v>323</v>
      </c>
      <c r="G427" s="272">
        <v>67.5</v>
      </c>
      <c r="H427" s="272">
        <v>67.5</v>
      </c>
    </row>
    <row r="428" spans="1:8" ht="31.5" customHeight="1">
      <c r="A428" s="284" t="s">
        <v>573</v>
      </c>
      <c r="B428" s="285">
        <v>917</v>
      </c>
      <c r="C428" s="286">
        <v>7</v>
      </c>
      <c r="D428" s="286">
        <v>5</v>
      </c>
      <c r="E428" s="269" t="s">
        <v>574</v>
      </c>
      <c r="F428" s="270" t="s">
        <v>323</v>
      </c>
      <c r="G428" s="272">
        <v>10</v>
      </c>
      <c r="H428" s="272">
        <v>10</v>
      </c>
    </row>
    <row r="429" spans="1:8" ht="31.2">
      <c r="A429" s="284" t="s">
        <v>330</v>
      </c>
      <c r="B429" s="285">
        <v>917</v>
      </c>
      <c r="C429" s="286">
        <v>7</v>
      </c>
      <c r="D429" s="286">
        <v>5</v>
      </c>
      <c r="E429" s="269" t="s">
        <v>574</v>
      </c>
      <c r="F429" s="270" t="s">
        <v>331</v>
      </c>
      <c r="G429" s="272">
        <v>10</v>
      </c>
      <c r="H429" s="272">
        <v>10</v>
      </c>
    </row>
    <row r="430" spans="1:8" ht="46.8">
      <c r="A430" s="284" t="s">
        <v>575</v>
      </c>
      <c r="B430" s="285">
        <v>917</v>
      </c>
      <c r="C430" s="286">
        <v>7</v>
      </c>
      <c r="D430" s="286">
        <v>5</v>
      </c>
      <c r="E430" s="269" t="s">
        <v>576</v>
      </c>
      <c r="F430" s="270" t="s">
        <v>323</v>
      </c>
      <c r="G430" s="272">
        <v>44</v>
      </c>
      <c r="H430" s="272">
        <v>44</v>
      </c>
    </row>
    <row r="431" spans="1:8" ht="31.2">
      <c r="A431" s="284" t="s">
        <v>330</v>
      </c>
      <c r="B431" s="285">
        <v>917</v>
      </c>
      <c r="C431" s="286">
        <v>7</v>
      </c>
      <c r="D431" s="286">
        <v>5</v>
      </c>
      <c r="E431" s="269" t="s">
        <v>576</v>
      </c>
      <c r="F431" s="270" t="s">
        <v>331</v>
      </c>
      <c r="G431" s="272">
        <v>44</v>
      </c>
      <c r="H431" s="272">
        <v>44</v>
      </c>
    </row>
    <row r="432" spans="1:8" ht="47.25" customHeight="1">
      <c r="A432" s="284" t="s">
        <v>577</v>
      </c>
      <c r="B432" s="285">
        <v>917</v>
      </c>
      <c r="C432" s="286">
        <v>7</v>
      </c>
      <c r="D432" s="286">
        <v>5</v>
      </c>
      <c r="E432" s="269" t="s">
        <v>578</v>
      </c>
      <c r="F432" s="270" t="s">
        <v>323</v>
      </c>
      <c r="G432" s="272">
        <v>13.5</v>
      </c>
      <c r="H432" s="272">
        <v>13.5</v>
      </c>
    </row>
    <row r="433" spans="1:8" ht="31.2">
      <c r="A433" s="284" t="s">
        <v>330</v>
      </c>
      <c r="B433" s="285">
        <v>917</v>
      </c>
      <c r="C433" s="286">
        <v>7</v>
      </c>
      <c r="D433" s="286">
        <v>5</v>
      </c>
      <c r="E433" s="269" t="s">
        <v>578</v>
      </c>
      <c r="F433" s="270" t="s">
        <v>331</v>
      </c>
      <c r="G433" s="272">
        <v>13.5</v>
      </c>
      <c r="H433" s="272">
        <v>13.5</v>
      </c>
    </row>
    <row r="434" spans="1:8">
      <c r="A434" s="284" t="s">
        <v>159</v>
      </c>
      <c r="B434" s="285">
        <v>917</v>
      </c>
      <c r="C434" s="286">
        <v>7</v>
      </c>
      <c r="D434" s="286">
        <v>7</v>
      </c>
      <c r="E434" s="269" t="s">
        <v>323</v>
      </c>
      <c r="F434" s="270" t="s">
        <v>323</v>
      </c>
      <c r="G434" s="272">
        <v>250</v>
      </c>
      <c r="H434" s="272">
        <v>250</v>
      </c>
    </row>
    <row r="435" spans="1:8" ht="46.8">
      <c r="A435" s="284" t="s">
        <v>662</v>
      </c>
      <c r="B435" s="285">
        <v>917</v>
      </c>
      <c r="C435" s="286">
        <v>7</v>
      </c>
      <c r="D435" s="286">
        <v>7</v>
      </c>
      <c r="E435" s="269" t="s">
        <v>663</v>
      </c>
      <c r="F435" s="270" t="s">
        <v>323</v>
      </c>
      <c r="G435" s="272">
        <v>250</v>
      </c>
      <c r="H435" s="272">
        <v>250</v>
      </c>
    </row>
    <row r="436" spans="1:8" ht="46.8">
      <c r="A436" s="284" t="s">
        <v>664</v>
      </c>
      <c r="B436" s="285">
        <v>917</v>
      </c>
      <c r="C436" s="286">
        <v>7</v>
      </c>
      <c r="D436" s="286">
        <v>7</v>
      </c>
      <c r="E436" s="269" t="s">
        <v>665</v>
      </c>
      <c r="F436" s="270" t="s">
        <v>323</v>
      </c>
      <c r="G436" s="272">
        <v>166</v>
      </c>
      <c r="H436" s="272">
        <v>166</v>
      </c>
    </row>
    <row r="437" spans="1:8" ht="62.4">
      <c r="A437" s="284" t="s">
        <v>666</v>
      </c>
      <c r="B437" s="285">
        <v>917</v>
      </c>
      <c r="C437" s="286">
        <v>7</v>
      </c>
      <c r="D437" s="286">
        <v>7</v>
      </c>
      <c r="E437" s="269" t="s">
        <v>667</v>
      </c>
      <c r="F437" s="270" t="s">
        <v>323</v>
      </c>
      <c r="G437" s="272">
        <v>166</v>
      </c>
      <c r="H437" s="272">
        <v>166</v>
      </c>
    </row>
    <row r="438" spans="1:8" ht="62.4">
      <c r="A438" s="284" t="s">
        <v>668</v>
      </c>
      <c r="B438" s="285">
        <v>917</v>
      </c>
      <c r="C438" s="286">
        <v>7</v>
      </c>
      <c r="D438" s="286">
        <v>7</v>
      </c>
      <c r="E438" s="269" t="s">
        <v>669</v>
      </c>
      <c r="F438" s="270" t="s">
        <v>323</v>
      </c>
      <c r="G438" s="272">
        <v>106</v>
      </c>
      <c r="H438" s="272">
        <v>106</v>
      </c>
    </row>
    <row r="439" spans="1:8" ht="31.2">
      <c r="A439" s="284" t="s">
        <v>330</v>
      </c>
      <c r="B439" s="285">
        <v>917</v>
      </c>
      <c r="C439" s="286">
        <v>7</v>
      </c>
      <c r="D439" s="286">
        <v>7</v>
      </c>
      <c r="E439" s="269" t="s">
        <v>669</v>
      </c>
      <c r="F439" s="270" t="s">
        <v>331</v>
      </c>
      <c r="G439" s="272">
        <v>106</v>
      </c>
      <c r="H439" s="272">
        <v>106</v>
      </c>
    </row>
    <row r="440" spans="1:8" ht="46.8">
      <c r="A440" s="284" t="s">
        <v>670</v>
      </c>
      <c r="B440" s="285">
        <v>917</v>
      </c>
      <c r="C440" s="286">
        <v>7</v>
      </c>
      <c r="D440" s="286">
        <v>7</v>
      </c>
      <c r="E440" s="269" t="s">
        <v>671</v>
      </c>
      <c r="F440" s="270" t="s">
        <v>323</v>
      </c>
      <c r="G440" s="272">
        <v>40</v>
      </c>
      <c r="H440" s="272">
        <v>40</v>
      </c>
    </row>
    <row r="441" spans="1:8" ht="31.2">
      <c r="A441" s="284" t="s">
        <v>330</v>
      </c>
      <c r="B441" s="285">
        <v>917</v>
      </c>
      <c r="C441" s="286">
        <v>7</v>
      </c>
      <c r="D441" s="286">
        <v>7</v>
      </c>
      <c r="E441" s="269" t="s">
        <v>671</v>
      </c>
      <c r="F441" s="270" t="s">
        <v>331</v>
      </c>
      <c r="G441" s="272">
        <v>40</v>
      </c>
      <c r="H441" s="272">
        <v>40</v>
      </c>
    </row>
    <row r="442" spans="1:8" ht="46.8">
      <c r="A442" s="284" t="s">
        <v>672</v>
      </c>
      <c r="B442" s="285">
        <v>917</v>
      </c>
      <c r="C442" s="286">
        <v>7</v>
      </c>
      <c r="D442" s="286">
        <v>7</v>
      </c>
      <c r="E442" s="269" t="s">
        <v>673</v>
      </c>
      <c r="F442" s="270" t="s">
        <v>323</v>
      </c>
      <c r="G442" s="272">
        <v>20</v>
      </c>
      <c r="H442" s="272">
        <v>20</v>
      </c>
    </row>
    <row r="443" spans="1:8" ht="31.2">
      <c r="A443" s="284" t="s">
        <v>330</v>
      </c>
      <c r="B443" s="285">
        <v>917</v>
      </c>
      <c r="C443" s="286">
        <v>7</v>
      </c>
      <c r="D443" s="286">
        <v>7</v>
      </c>
      <c r="E443" s="269" t="s">
        <v>673</v>
      </c>
      <c r="F443" s="270" t="s">
        <v>331</v>
      </c>
      <c r="G443" s="272">
        <v>20</v>
      </c>
      <c r="H443" s="272">
        <v>20</v>
      </c>
    </row>
    <row r="444" spans="1:8" ht="78">
      <c r="A444" s="284" t="s">
        <v>703</v>
      </c>
      <c r="B444" s="285">
        <v>917</v>
      </c>
      <c r="C444" s="286">
        <v>7</v>
      </c>
      <c r="D444" s="286">
        <v>7</v>
      </c>
      <c r="E444" s="269" t="s">
        <v>704</v>
      </c>
      <c r="F444" s="270" t="s">
        <v>323</v>
      </c>
      <c r="G444" s="272">
        <v>84</v>
      </c>
      <c r="H444" s="272">
        <v>84</v>
      </c>
    </row>
    <row r="445" spans="1:8" ht="62.4">
      <c r="A445" s="284" t="s">
        <v>705</v>
      </c>
      <c r="B445" s="285">
        <v>917</v>
      </c>
      <c r="C445" s="286">
        <v>7</v>
      </c>
      <c r="D445" s="286">
        <v>7</v>
      </c>
      <c r="E445" s="269" t="s">
        <v>706</v>
      </c>
      <c r="F445" s="270" t="s">
        <v>323</v>
      </c>
      <c r="G445" s="272">
        <v>84</v>
      </c>
      <c r="H445" s="272">
        <v>84</v>
      </c>
    </row>
    <row r="446" spans="1:8" ht="30.75" customHeight="1">
      <c r="A446" s="284" t="s">
        <v>707</v>
      </c>
      <c r="B446" s="285">
        <v>917</v>
      </c>
      <c r="C446" s="286">
        <v>7</v>
      </c>
      <c r="D446" s="286">
        <v>7</v>
      </c>
      <c r="E446" s="269" t="s">
        <v>708</v>
      </c>
      <c r="F446" s="270" t="s">
        <v>323</v>
      </c>
      <c r="G446" s="272">
        <v>20</v>
      </c>
      <c r="H446" s="272">
        <v>20</v>
      </c>
    </row>
    <row r="447" spans="1:8" ht="31.2">
      <c r="A447" s="284" t="s">
        <v>330</v>
      </c>
      <c r="B447" s="285">
        <v>917</v>
      </c>
      <c r="C447" s="286">
        <v>7</v>
      </c>
      <c r="D447" s="286">
        <v>7</v>
      </c>
      <c r="E447" s="269" t="s">
        <v>708</v>
      </c>
      <c r="F447" s="270" t="s">
        <v>331</v>
      </c>
      <c r="G447" s="272">
        <v>20</v>
      </c>
      <c r="H447" s="272">
        <v>20</v>
      </c>
    </row>
    <row r="448" spans="1:8" ht="31.2">
      <c r="A448" s="284" t="s">
        <v>709</v>
      </c>
      <c r="B448" s="285">
        <v>917</v>
      </c>
      <c r="C448" s="286">
        <v>7</v>
      </c>
      <c r="D448" s="286">
        <v>7</v>
      </c>
      <c r="E448" s="269" t="s">
        <v>710</v>
      </c>
      <c r="F448" s="270" t="s">
        <v>323</v>
      </c>
      <c r="G448" s="272">
        <v>64</v>
      </c>
      <c r="H448" s="272">
        <v>64</v>
      </c>
    </row>
    <row r="449" spans="1:8" ht="31.2">
      <c r="A449" s="284" t="s">
        <v>330</v>
      </c>
      <c r="B449" s="285">
        <v>917</v>
      </c>
      <c r="C449" s="286">
        <v>7</v>
      </c>
      <c r="D449" s="286">
        <v>7</v>
      </c>
      <c r="E449" s="269" t="s">
        <v>710</v>
      </c>
      <c r="F449" s="270" t="s">
        <v>331</v>
      </c>
      <c r="G449" s="272">
        <v>64</v>
      </c>
      <c r="H449" s="272">
        <v>64</v>
      </c>
    </row>
    <row r="450" spans="1:8">
      <c r="A450" s="284" t="s">
        <v>200</v>
      </c>
      <c r="B450" s="285">
        <v>917</v>
      </c>
      <c r="C450" s="286">
        <v>9</v>
      </c>
      <c r="D450" s="286"/>
      <c r="E450" s="269" t="s">
        <v>323</v>
      </c>
      <c r="F450" s="270" t="s">
        <v>323</v>
      </c>
      <c r="G450" s="272">
        <v>280</v>
      </c>
      <c r="H450" s="272">
        <v>238</v>
      </c>
    </row>
    <row r="451" spans="1:8">
      <c r="A451" s="284" t="s">
        <v>182</v>
      </c>
      <c r="B451" s="285">
        <v>917</v>
      </c>
      <c r="C451" s="286">
        <v>9</v>
      </c>
      <c r="D451" s="286">
        <v>9</v>
      </c>
      <c r="E451" s="269" t="s">
        <v>323</v>
      </c>
      <c r="F451" s="270" t="s">
        <v>323</v>
      </c>
      <c r="G451" s="272">
        <v>280</v>
      </c>
      <c r="H451" s="272">
        <v>238</v>
      </c>
    </row>
    <row r="452" spans="1:8" ht="46.8">
      <c r="A452" s="284" t="s">
        <v>711</v>
      </c>
      <c r="B452" s="285">
        <v>917</v>
      </c>
      <c r="C452" s="286">
        <v>9</v>
      </c>
      <c r="D452" s="286">
        <v>9</v>
      </c>
      <c r="E452" s="269" t="s">
        <v>712</v>
      </c>
      <c r="F452" s="270" t="s">
        <v>323</v>
      </c>
      <c r="G452" s="272">
        <v>280</v>
      </c>
      <c r="H452" s="272">
        <v>238</v>
      </c>
    </row>
    <row r="453" spans="1:8" ht="46.8">
      <c r="A453" s="284" t="s">
        <v>713</v>
      </c>
      <c r="B453" s="285">
        <v>917</v>
      </c>
      <c r="C453" s="286">
        <v>9</v>
      </c>
      <c r="D453" s="286">
        <v>9</v>
      </c>
      <c r="E453" s="269" t="s">
        <v>714</v>
      </c>
      <c r="F453" s="270" t="s">
        <v>323</v>
      </c>
      <c r="G453" s="272">
        <v>280</v>
      </c>
      <c r="H453" s="272">
        <v>238</v>
      </c>
    </row>
    <row r="454" spans="1:8" ht="62.4">
      <c r="A454" s="284" t="s">
        <v>715</v>
      </c>
      <c r="B454" s="285">
        <v>917</v>
      </c>
      <c r="C454" s="286">
        <v>9</v>
      </c>
      <c r="D454" s="286">
        <v>9</v>
      </c>
      <c r="E454" s="269" t="s">
        <v>716</v>
      </c>
      <c r="F454" s="270" t="s">
        <v>323</v>
      </c>
      <c r="G454" s="272">
        <v>50</v>
      </c>
      <c r="H454" s="272">
        <v>50</v>
      </c>
    </row>
    <row r="455" spans="1:8" ht="31.2">
      <c r="A455" s="284" t="s">
        <v>338</v>
      </c>
      <c r="B455" s="285">
        <v>917</v>
      </c>
      <c r="C455" s="286">
        <v>9</v>
      </c>
      <c r="D455" s="286">
        <v>9</v>
      </c>
      <c r="E455" s="269" t="s">
        <v>716</v>
      </c>
      <c r="F455" s="270" t="s">
        <v>339</v>
      </c>
      <c r="G455" s="272">
        <v>50</v>
      </c>
      <c r="H455" s="272">
        <v>50</v>
      </c>
    </row>
    <row r="456" spans="1:8" ht="46.8">
      <c r="A456" s="284" t="s">
        <v>717</v>
      </c>
      <c r="B456" s="285">
        <v>917</v>
      </c>
      <c r="C456" s="286">
        <v>9</v>
      </c>
      <c r="D456" s="286">
        <v>9</v>
      </c>
      <c r="E456" s="269" t="s">
        <v>718</v>
      </c>
      <c r="F456" s="270" t="s">
        <v>323</v>
      </c>
      <c r="G456" s="272">
        <v>20</v>
      </c>
      <c r="H456" s="272">
        <v>20</v>
      </c>
    </row>
    <row r="457" spans="1:8" ht="31.2">
      <c r="A457" s="284" t="s">
        <v>330</v>
      </c>
      <c r="B457" s="285">
        <v>917</v>
      </c>
      <c r="C457" s="286">
        <v>9</v>
      </c>
      <c r="D457" s="286">
        <v>9</v>
      </c>
      <c r="E457" s="269" t="s">
        <v>718</v>
      </c>
      <c r="F457" s="270" t="s">
        <v>331</v>
      </c>
      <c r="G457" s="272">
        <v>20</v>
      </c>
      <c r="H457" s="272">
        <v>20</v>
      </c>
    </row>
    <row r="458" spans="1:8" ht="31.2">
      <c r="A458" s="284" t="s">
        <v>719</v>
      </c>
      <c r="B458" s="285">
        <v>917</v>
      </c>
      <c r="C458" s="286">
        <v>9</v>
      </c>
      <c r="D458" s="286">
        <v>9</v>
      </c>
      <c r="E458" s="269" t="s">
        <v>720</v>
      </c>
      <c r="F458" s="270" t="s">
        <v>323</v>
      </c>
      <c r="G458" s="272">
        <v>210</v>
      </c>
      <c r="H458" s="272">
        <v>168</v>
      </c>
    </row>
    <row r="459" spans="1:8" ht="31.2">
      <c r="A459" s="284" t="s">
        <v>330</v>
      </c>
      <c r="B459" s="285">
        <v>917</v>
      </c>
      <c r="C459" s="286">
        <v>9</v>
      </c>
      <c r="D459" s="286">
        <v>9</v>
      </c>
      <c r="E459" s="269" t="s">
        <v>720</v>
      </c>
      <c r="F459" s="270" t="s">
        <v>331</v>
      </c>
      <c r="G459" s="272">
        <v>210</v>
      </c>
      <c r="H459" s="272">
        <v>168</v>
      </c>
    </row>
    <row r="460" spans="1:8">
      <c r="A460" s="284" t="s">
        <v>201</v>
      </c>
      <c r="B460" s="285">
        <v>917</v>
      </c>
      <c r="C460" s="286">
        <v>10</v>
      </c>
      <c r="D460" s="286"/>
      <c r="E460" s="269" t="s">
        <v>323</v>
      </c>
      <c r="F460" s="270" t="s">
        <v>323</v>
      </c>
      <c r="G460" s="272">
        <v>6072</v>
      </c>
      <c r="H460" s="272">
        <v>5785</v>
      </c>
    </row>
    <row r="461" spans="1:8">
      <c r="A461" s="284" t="s">
        <v>175</v>
      </c>
      <c r="B461" s="285">
        <v>917</v>
      </c>
      <c r="C461" s="286">
        <v>10</v>
      </c>
      <c r="D461" s="286">
        <v>1</v>
      </c>
      <c r="E461" s="269" t="s">
        <v>323</v>
      </c>
      <c r="F461" s="270" t="s">
        <v>323</v>
      </c>
      <c r="G461" s="272">
        <v>5430</v>
      </c>
      <c r="H461" s="272">
        <v>5680</v>
      </c>
    </row>
    <row r="462" spans="1:8" ht="46.8">
      <c r="A462" s="284" t="s">
        <v>567</v>
      </c>
      <c r="B462" s="285">
        <v>917</v>
      </c>
      <c r="C462" s="286">
        <v>10</v>
      </c>
      <c r="D462" s="286">
        <v>1</v>
      </c>
      <c r="E462" s="269" t="s">
        <v>568</v>
      </c>
      <c r="F462" s="270" t="s">
        <v>323</v>
      </c>
      <c r="G462" s="272">
        <v>5430</v>
      </c>
      <c r="H462" s="272">
        <v>5680</v>
      </c>
    </row>
    <row r="463" spans="1:8" ht="31.2">
      <c r="A463" s="284" t="s">
        <v>569</v>
      </c>
      <c r="B463" s="285">
        <v>917</v>
      </c>
      <c r="C463" s="286">
        <v>10</v>
      </c>
      <c r="D463" s="286">
        <v>1</v>
      </c>
      <c r="E463" s="269" t="s">
        <v>570</v>
      </c>
      <c r="F463" s="270" t="s">
        <v>323</v>
      </c>
      <c r="G463" s="272">
        <v>5430</v>
      </c>
      <c r="H463" s="272">
        <v>5680</v>
      </c>
    </row>
    <row r="464" spans="1:8" ht="31.2">
      <c r="A464" s="284" t="s">
        <v>579</v>
      </c>
      <c r="B464" s="285">
        <v>917</v>
      </c>
      <c r="C464" s="286">
        <v>10</v>
      </c>
      <c r="D464" s="286">
        <v>1</v>
      </c>
      <c r="E464" s="269" t="s">
        <v>580</v>
      </c>
      <c r="F464" s="270" t="s">
        <v>323</v>
      </c>
      <c r="G464" s="272">
        <v>5430</v>
      </c>
      <c r="H464" s="272">
        <v>5680</v>
      </c>
    </row>
    <row r="465" spans="1:8" ht="108" customHeight="1">
      <c r="A465" s="284" t="s">
        <v>581</v>
      </c>
      <c r="B465" s="285">
        <v>917</v>
      </c>
      <c r="C465" s="286">
        <v>10</v>
      </c>
      <c r="D465" s="286">
        <v>1</v>
      </c>
      <c r="E465" s="269" t="s">
        <v>582</v>
      </c>
      <c r="F465" s="270" t="s">
        <v>323</v>
      </c>
      <c r="G465" s="272">
        <v>5430</v>
      </c>
      <c r="H465" s="272">
        <v>5680</v>
      </c>
    </row>
    <row r="466" spans="1:8" ht="31.2">
      <c r="A466" s="284" t="s">
        <v>338</v>
      </c>
      <c r="B466" s="285">
        <v>917</v>
      </c>
      <c r="C466" s="286">
        <v>10</v>
      </c>
      <c r="D466" s="286">
        <v>1</v>
      </c>
      <c r="E466" s="269" t="s">
        <v>582</v>
      </c>
      <c r="F466" s="270" t="s">
        <v>339</v>
      </c>
      <c r="G466" s="272">
        <v>5430</v>
      </c>
      <c r="H466" s="272">
        <v>5680</v>
      </c>
    </row>
    <row r="467" spans="1:8">
      <c r="A467" s="284" t="s">
        <v>167</v>
      </c>
      <c r="B467" s="285">
        <v>917</v>
      </c>
      <c r="C467" s="286">
        <v>10</v>
      </c>
      <c r="D467" s="286">
        <v>3</v>
      </c>
      <c r="E467" s="269" t="s">
        <v>323</v>
      </c>
      <c r="F467" s="270" t="s">
        <v>323</v>
      </c>
      <c r="G467" s="272">
        <v>537</v>
      </c>
      <c r="H467" s="272">
        <v>0</v>
      </c>
    </row>
    <row r="468" spans="1:8" ht="46.8">
      <c r="A468" s="284" t="s">
        <v>662</v>
      </c>
      <c r="B468" s="285">
        <v>917</v>
      </c>
      <c r="C468" s="286">
        <v>10</v>
      </c>
      <c r="D468" s="286">
        <v>3</v>
      </c>
      <c r="E468" s="269" t="s">
        <v>663</v>
      </c>
      <c r="F468" s="270" t="s">
        <v>323</v>
      </c>
      <c r="G468" s="272">
        <v>537</v>
      </c>
      <c r="H468" s="272">
        <v>0</v>
      </c>
    </row>
    <row r="469" spans="1:8" ht="31.2">
      <c r="A469" s="284" t="s">
        <v>695</v>
      </c>
      <c r="B469" s="285">
        <v>917</v>
      </c>
      <c r="C469" s="286">
        <v>10</v>
      </c>
      <c r="D469" s="286">
        <v>3</v>
      </c>
      <c r="E469" s="269" t="s">
        <v>696</v>
      </c>
      <c r="F469" s="270" t="s">
        <v>323</v>
      </c>
      <c r="G469" s="272">
        <v>537</v>
      </c>
      <c r="H469" s="272">
        <v>0</v>
      </c>
    </row>
    <row r="470" spans="1:8" ht="46.8">
      <c r="A470" s="284" t="s">
        <v>697</v>
      </c>
      <c r="B470" s="285">
        <v>917</v>
      </c>
      <c r="C470" s="286">
        <v>10</v>
      </c>
      <c r="D470" s="286">
        <v>3</v>
      </c>
      <c r="E470" s="269" t="s">
        <v>698</v>
      </c>
      <c r="F470" s="270" t="s">
        <v>323</v>
      </c>
      <c r="G470" s="272">
        <v>537</v>
      </c>
      <c r="H470" s="272">
        <v>0</v>
      </c>
    </row>
    <row r="471" spans="1:8" ht="62.4">
      <c r="A471" s="284" t="s">
        <v>699</v>
      </c>
      <c r="B471" s="285">
        <v>917</v>
      </c>
      <c r="C471" s="286">
        <v>10</v>
      </c>
      <c r="D471" s="286">
        <v>3</v>
      </c>
      <c r="E471" s="269" t="s">
        <v>700</v>
      </c>
      <c r="F471" s="270" t="s">
        <v>323</v>
      </c>
      <c r="G471" s="272">
        <v>25</v>
      </c>
      <c r="H471" s="272">
        <v>0</v>
      </c>
    </row>
    <row r="472" spans="1:8" ht="31.2">
      <c r="A472" s="284" t="s">
        <v>338</v>
      </c>
      <c r="B472" s="285">
        <v>917</v>
      </c>
      <c r="C472" s="286">
        <v>10</v>
      </c>
      <c r="D472" s="286">
        <v>3</v>
      </c>
      <c r="E472" s="269" t="s">
        <v>700</v>
      </c>
      <c r="F472" s="270" t="s">
        <v>339</v>
      </c>
      <c r="G472" s="272">
        <v>25</v>
      </c>
      <c r="H472" s="272">
        <v>0</v>
      </c>
    </row>
    <row r="473" spans="1:8" ht="31.2">
      <c r="A473" s="284" t="s">
        <v>701</v>
      </c>
      <c r="B473" s="285">
        <v>917</v>
      </c>
      <c r="C473" s="286">
        <v>10</v>
      </c>
      <c r="D473" s="286">
        <v>3</v>
      </c>
      <c r="E473" s="269" t="s">
        <v>702</v>
      </c>
      <c r="F473" s="270" t="s">
        <v>323</v>
      </c>
      <c r="G473" s="272">
        <v>512</v>
      </c>
      <c r="H473" s="272">
        <v>0</v>
      </c>
    </row>
    <row r="474" spans="1:8" ht="31.2">
      <c r="A474" s="284" t="s">
        <v>338</v>
      </c>
      <c r="B474" s="285">
        <v>917</v>
      </c>
      <c r="C474" s="286">
        <v>10</v>
      </c>
      <c r="D474" s="286">
        <v>3</v>
      </c>
      <c r="E474" s="269" t="s">
        <v>702</v>
      </c>
      <c r="F474" s="270" t="s">
        <v>339</v>
      </c>
      <c r="G474" s="272">
        <v>512</v>
      </c>
      <c r="H474" s="272">
        <v>0</v>
      </c>
    </row>
    <row r="475" spans="1:8">
      <c r="A475" s="284" t="s">
        <v>183</v>
      </c>
      <c r="B475" s="285">
        <v>917</v>
      </c>
      <c r="C475" s="286">
        <v>10</v>
      </c>
      <c r="D475" s="286">
        <v>6</v>
      </c>
      <c r="E475" s="269" t="s">
        <v>323</v>
      </c>
      <c r="F475" s="270" t="s">
        <v>323</v>
      </c>
      <c r="G475" s="272">
        <v>105</v>
      </c>
      <c r="H475" s="272">
        <v>105</v>
      </c>
    </row>
    <row r="476" spans="1:8" ht="46.8">
      <c r="A476" s="284" t="s">
        <v>721</v>
      </c>
      <c r="B476" s="285">
        <v>917</v>
      </c>
      <c r="C476" s="286">
        <v>10</v>
      </c>
      <c r="D476" s="286">
        <v>6</v>
      </c>
      <c r="E476" s="269" t="s">
        <v>722</v>
      </c>
      <c r="F476" s="270" t="s">
        <v>323</v>
      </c>
      <c r="G476" s="272">
        <v>105</v>
      </c>
      <c r="H476" s="272">
        <v>105</v>
      </c>
    </row>
    <row r="477" spans="1:8" ht="62.4">
      <c r="A477" s="284" t="s">
        <v>723</v>
      </c>
      <c r="B477" s="285">
        <v>917</v>
      </c>
      <c r="C477" s="286">
        <v>10</v>
      </c>
      <c r="D477" s="286">
        <v>6</v>
      </c>
      <c r="E477" s="269" t="s">
        <v>724</v>
      </c>
      <c r="F477" s="270" t="s">
        <v>323</v>
      </c>
      <c r="G477" s="272">
        <v>5</v>
      </c>
      <c r="H477" s="272">
        <v>5</v>
      </c>
    </row>
    <row r="478" spans="1:8" ht="78" customHeight="1">
      <c r="A478" s="284" t="s">
        <v>729</v>
      </c>
      <c r="B478" s="285">
        <v>917</v>
      </c>
      <c r="C478" s="286">
        <v>10</v>
      </c>
      <c r="D478" s="286">
        <v>6</v>
      </c>
      <c r="E478" s="269" t="s">
        <v>730</v>
      </c>
      <c r="F478" s="270" t="s">
        <v>323</v>
      </c>
      <c r="G478" s="272">
        <v>5</v>
      </c>
      <c r="H478" s="272">
        <v>5</v>
      </c>
    </row>
    <row r="479" spans="1:8" ht="31.2">
      <c r="A479" s="284" t="s">
        <v>731</v>
      </c>
      <c r="B479" s="285">
        <v>917</v>
      </c>
      <c r="C479" s="286">
        <v>10</v>
      </c>
      <c r="D479" s="286">
        <v>6</v>
      </c>
      <c r="E479" s="269" t="s">
        <v>732</v>
      </c>
      <c r="F479" s="270" t="s">
        <v>323</v>
      </c>
      <c r="G479" s="272">
        <v>5</v>
      </c>
      <c r="H479" s="272">
        <v>5</v>
      </c>
    </row>
    <row r="480" spans="1:8" ht="31.2">
      <c r="A480" s="284" t="s">
        <v>330</v>
      </c>
      <c r="B480" s="285">
        <v>917</v>
      </c>
      <c r="C480" s="286">
        <v>10</v>
      </c>
      <c r="D480" s="286">
        <v>6</v>
      </c>
      <c r="E480" s="269" t="s">
        <v>732</v>
      </c>
      <c r="F480" s="270" t="s">
        <v>331</v>
      </c>
      <c r="G480" s="272">
        <v>5</v>
      </c>
      <c r="H480" s="272">
        <v>5</v>
      </c>
    </row>
    <row r="481" spans="1:8" ht="62.4">
      <c r="A481" s="284" t="s">
        <v>733</v>
      </c>
      <c r="B481" s="285">
        <v>917</v>
      </c>
      <c r="C481" s="286">
        <v>10</v>
      </c>
      <c r="D481" s="286">
        <v>6</v>
      </c>
      <c r="E481" s="269" t="s">
        <v>734</v>
      </c>
      <c r="F481" s="270" t="s">
        <v>323</v>
      </c>
      <c r="G481" s="272">
        <v>100</v>
      </c>
      <c r="H481" s="272">
        <v>100</v>
      </c>
    </row>
    <row r="482" spans="1:8" ht="46.8">
      <c r="A482" s="284" t="s">
        <v>735</v>
      </c>
      <c r="B482" s="285">
        <v>917</v>
      </c>
      <c r="C482" s="286">
        <v>10</v>
      </c>
      <c r="D482" s="286">
        <v>6</v>
      </c>
      <c r="E482" s="269" t="s">
        <v>736</v>
      </c>
      <c r="F482" s="270" t="s">
        <v>323</v>
      </c>
      <c r="G482" s="272">
        <v>100</v>
      </c>
      <c r="H482" s="272">
        <v>100</v>
      </c>
    </row>
    <row r="483" spans="1:8" ht="31.2">
      <c r="A483" s="284" t="s">
        <v>737</v>
      </c>
      <c r="B483" s="285">
        <v>917</v>
      </c>
      <c r="C483" s="286">
        <v>10</v>
      </c>
      <c r="D483" s="286">
        <v>6</v>
      </c>
      <c r="E483" s="269" t="s">
        <v>738</v>
      </c>
      <c r="F483" s="270" t="s">
        <v>323</v>
      </c>
      <c r="G483" s="272">
        <v>5</v>
      </c>
      <c r="H483" s="272">
        <v>5</v>
      </c>
    </row>
    <row r="484" spans="1:8" ht="31.2">
      <c r="A484" s="284" t="s">
        <v>330</v>
      </c>
      <c r="B484" s="285">
        <v>917</v>
      </c>
      <c r="C484" s="286">
        <v>10</v>
      </c>
      <c r="D484" s="286">
        <v>6</v>
      </c>
      <c r="E484" s="269" t="s">
        <v>738</v>
      </c>
      <c r="F484" s="270" t="s">
        <v>331</v>
      </c>
      <c r="G484" s="272">
        <v>5</v>
      </c>
      <c r="H484" s="272">
        <v>5</v>
      </c>
    </row>
    <row r="485" spans="1:8" ht="46.8">
      <c r="A485" s="284" t="s">
        <v>739</v>
      </c>
      <c r="B485" s="285">
        <v>917</v>
      </c>
      <c r="C485" s="286">
        <v>10</v>
      </c>
      <c r="D485" s="286">
        <v>6</v>
      </c>
      <c r="E485" s="269" t="s">
        <v>740</v>
      </c>
      <c r="F485" s="270" t="s">
        <v>323</v>
      </c>
      <c r="G485" s="272">
        <v>13</v>
      </c>
      <c r="H485" s="272">
        <v>13</v>
      </c>
    </row>
    <row r="486" spans="1:8" ht="31.2">
      <c r="A486" s="284" t="s">
        <v>330</v>
      </c>
      <c r="B486" s="285">
        <v>917</v>
      </c>
      <c r="C486" s="286">
        <v>10</v>
      </c>
      <c r="D486" s="286">
        <v>6</v>
      </c>
      <c r="E486" s="269" t="s">
        <v>740</v>
      </c>
      <c r="F486" s="270" t="s">
        <v>331</v>
      </c>
      <c r="G486" s="272">
        <v>13</v>
      </c>
      <c r="H486" s="272">
        <v>13</v>
      </c>
    </row>
    <row r="487" spans="1:8" ht="31.2">
      <c r="A487" s="284" t="s">
        <v>741</v>
      </c>
      <c r="B487" s="285">
        <v>917</v>
      </c>
      <c r="C487" s="286">
        <v>10</v>
      </c>
      <c r="D487" s="286">
        <v>6</v>
      </c>
      <c r="E487" s="269" t="s">
        <v>742</v>
      </c>
      <c r="F487" s="270" t="s">
        <v>323</v>
      </c>
      <c r="G487" s="272">
        <v>30</v>
      </c>
      <c r="H487" s="272">
        <v>30</v>
      </c>
    </row>
    <row r="488" spans="1:8" ht="31.2">
      <c r="A488" s="284" t="s">
        <v>330</v>
      </c>
      <c r="B488" s="285">
        <v>917</v>
      </c>
      <c r="C488" s="286">
        <v>10</v>
      </c>
      <c r="D488" s="286">
        <v>6</v>
      </c>
      <c r="E488" s="269" t="s">
        <v>742</v>
      </c>
      <c r="F488" s="270" t="s">
        <v>331</v>
      </c>
      <c r="G488" s="272">
        <v>30</v>
      </c>
      <c r="H488" s="272">
        <v>30</v>
      </c>
    </row>
    <row r="489" spans="1:8" ht="31.2">
      <c r="A489" s="284" t="s">
        <v>743</v>
      </c>
      <c r="B489" s="285">
        <v>917</v>
      </c>
      <c r="C489" s="286">
        <v>10</v>
      </c>
      <c r="D489" s="286">
        <v>6</v>
      </c>
      <c r="E489" s="269" t="s">
        <v>744</v>
      </c>
      <c r="F489" s="270" t="s">
        <v>323</v>
      </c>
      <c r="G489" s="272">
        <v>39</v>
      </c>
      <c r="H489" s="272">
        <v>39</v>
      </c>
    </row>
    <row r="490" spans="1:8" ht="31.2">
      <c r="A490" s="284" t="s">
        <v>330</v>
      </c>
      <c r="B490" s="285">
        <v>917</v>
      </c>
      <c r="C490" s="286">
        <v>10</v>
      </c>
      <c r="D490" s="286">
        <v>6</v>
      </c>
      <c r="E490" s="269" t="s">
        <v>744</v>
      </c>
      <c r="F490" s="270" t="s">
        <v>331</v>
      </c>
      <c r="G490" s="272">
        <v>39</v>
      </c>
      <c r="H490" s="272">
        <v>39</v>
      </c>
    </row>
    <row r="491" spans="1:8" ht="31.2">
      <c r="A491" s="284" t="s">
        <v>745</v>
      </c>
      <c r="B491" s="285">
        <v>917</v>
      </c>
      <c r="C491" s="286">
        <v>10</v>
      </c>
      <c r="D491" s="286">
        <v>6</v>
      </c>
      <c r="E491" s="269" t="s">
        <v>746</v>
      </c>
      <c r="F491" s="270" t="s">
        <v>323</v>
      </c>
      <c r="G491" s="272">
        <v>2</v>
      </c>
      <c r="H491" s="272">
        <v>2</v>
      </c>
    </row>
    <row r="492" spans="1:8" ht="31.2">
      <c r="A492" s="284" t="s">
        <v>330</v>
      </c>
      <c r="B492" s="285">
        <v>917</v>
      </c>
      <c r="C492" s="286">
        <v>10</v>
      </c>
      <c r="D492" s="286">
        <v>6</v>
      </c>
      <c r="E492" s="269" t="s">
        <v>746</v>
      </c>
      <c r="F492" s="270" t="s">
        <v>331</v>
      </c>
      <c r="G492" s="272">
        <v>2</v>
      </c>
      <c r="H492" s="272">
        <v>2</v>
      </c>
    </row>
    <row r="493" spans="1:8" ht="31.2">
      <c r="A493" s="284" t="s">
        <v>747</v>
      </c>
      <c r="B493" s="285">
        <v>917</v>
      </c>
      <c r="C493" s="286">
        <v>10</v>
      </c>
      <c r="D493" s="286">
        <v>6</v>
      </c>
      <c r="E493" s="269" t="s">
        <v>748</v>
      </c>
      <c r="F493" s="270" t="s">
        <v>323</v>
      </c>
      <c r="G493" s="272">
        <v>11</v>
      </c>
      <c r="H493" s="272">
        <v>11</v>
      </c>
    </row>
    <row r="494" spans="1:8" ht="31.2">
      <c r="A494" s="284" t="s">
        <v>330</v>
      </c>
      <c r="B494" s="285">
        <v>917</v>
      </c>
      <c r="C494" s="286">
        <v>10</v>
      </c>
      <c r="D494" s="286">
        <v>6</v>
      </c>
      <c r="E494" s="269" t="s">
        <v>748</v>
      </c>
      <c r="F494" s="270" t="s">
        <v>331</v>
      </c>
      <c r="G494" s="272">
        <v>11</v>
      </c>
      <c r="H494" s="272">
        <v>11</v>
      </c>
    </row>
    <row r="495" spans="1:8">
      <c r="A495" s="284" t="s">
        <v>202</v>
      </c>
      <c r="B495" s="285">
        <v>917</v>
      </c>
      <c r="C495" s="286">
        <v>11</v>
      </c>
      <c r="D495" s="286"/>
      <c r="E495" s="269" t="s">
        <v>323</v>
      </c>
      <c r="F495" s="270" t="s">
        <v>323</v>
      </c>
      <c r="G495" s="272">
        <v>379</v>
      </c>
      <c r="H495" s="272">
        <v>379</v>
      </c>
    </row>
    <row r="496" spans="1:8">
      <c r="A496" s="284" t="s">
        <v>181</v>
      </c>
      <c r="B496" s="285">
        <v>917</v>
      </c>
      <c r="C496" s="286">
        <v>11</v>
      </c>
      <c r="D496" s="286">
        <v>1</v>
      </c>
      <c r="E496" s="269" t="s">
        <v>323</v>
      </c>
      <c r="F496" s="270" t="s">
        <v>323</v>
      </c>
      <c r="G496" s="272">
        <v>379</v>
      </c>
      <c r="H496" s="272">
        <v>379</v>
      </c>
    </row>
    <row r="497" spans="1:8" ht="46.8">
      <c r="A497" s="284" t="s">
        <v>662</v>
      </c>
      <c r="B497" s="285">
        <v>917</v>
      </c>
      <c r="C497" s="286">
        <v>11</v>
      </c>
      <c r="D497" s="286">
        <v>1</v>
      </c>
      <c r="E497" s="269" t="s">
        <v>663</v>
      </c>
      <c r="F497" s="270" t="s">
        <v>323</v>
      </c>
      <c r="G497" s="272">
        <v>379</v>
      </c>
      <c r="H497" s="272">
        <v>379</v>
      </c>
    </row>
    <row r="498" spans="1:8" ht="46.8">
      <c r="A498" s="284" t="s">
        <v>675</v>
      </c>
      <c r="B498" s="285">
        <v>917</v>
      </c>
      <c r="C498" s="286">
        <v>11</v>
      </c>
      <c r="D498" s="286">
        <v>1</v>
      </c>
      <c r="E498" s="269" t="s">
        <v>676</v>
      </c>
      <c r="F498" s="270" t="s">
        <v>323</v>
      </c>
      <c r="G498" s="272">
        <v>379</v>
      </c>
      <c r="H498" s="272">
        <v>379</v>
      </c>
    </row>
    <row r="499" spans="1:8" ht="46.8">
      <c r="A499" s="284" t="s">
        <v>677</v>
      </c>
      <c r="B499" s="285">
        <v>917</v>
      </c>
      <c r="C499" s="286">
        <v>11</v>
      </c>
      <c r="D499" s="286">
        <v>1</v>
      </c>
      <c r="E499" s="269" t="s">
        <v>678</v>
      </c>
      <c r="F499" s="270" t="s">
        <v>323</v>
      </c>
      <c r="G499" s="272">
        <v>289</v>
      </c>
      <c r="H499" s="272">
        <v>289</v>
      </c>
    </row>
    <row r="500" spans="1:8" ht="31.2">
      <c r="A500" s="284" t="s">
        <v>679</v>
      </c>
      <c r="B500" s="285">
        <v>917</v>
      </c>
      <c r="C500" s="286">
        <v>11</v>
      </c>
      <c r="D500" s="286">
        <v>1</v>
      </c>
      <c r="E500" s="269" t="s">
        <v>680</v>
      </c>
      <c r="F500" s="270" t="s">
        <v>323</v>
      </c>
      <c r="G500" s="272">
        <v>263</v>
      </c>
      <c r="H500" s="272">
        <v>263</v>
      </c>
    </row>
    <row r="501" spans="1:8" ht="31.2">
      <c r="A501" s="284" t="s">
        <v>330</v>
      </c>
      <c r="B501" s="285">
        <v>917</v>
      </c>
      <c r="C501" s="286">
        <v>11</v>
      </c>
      <c r="D501" s="286">
        <v>1</v>
      </c>
      <c r="E501" s="269" t="s">
        <v>680</v>
      </c>
      <c r="F501" s="270" t="s">
        <v>331</v>
      </c>
      <c r="G501" s="272">
        <v>263</v>
      </c>
      <c r="H501" s="272">
        <v>263</v>
      </c>
    </row>
    <row r="502" spans="1:8" ht="46.8">
      <c r="A502" s="284" t="s">
        <v>681</v>
      </c>
      <c r="B502" s="285">
        <v>917</v>
      </c>
      <c r="C502" s="286">
        <v>11</v>
      </c>
      <c r="D502" s="286">
        <v>1</v>
      </c>
      <c r="E502" s="269" t="s">
        <v>682</v>
      </c>
      <c r="F502" s="270" t="s">
        <v>323</v>
      </c>
      <c r="G502" s="272">
        <v>6</v>
      </c>
      <c r="H502" s="272">
        <v>6</v>
      </c>
    </row>
    <row r="503" spans="1:8" ht="31.2">
      <c r="A503" s="284" t="s">
        <v>330</v>
      </c>
      <c r="B503" s="285">
        <v>917</v>
      </c>
      <c r="C503" s="286">
        <v>11</v>
      </c>
      <c r="D503" s="286">
        <v>1</v>
      </c>
      <c r="E503" s="269" t="s">
        <v>682</v>
      </c>
      <c r="F503" s="270" t="s">
        <v>331</v>
      </c>
      <c r="G503" s="272">
        <v>6</v>
      </c>
      <c r="H503" s="272">
        <v>6</v>
      </c>
    </row>
    <row r="504" spans="1:8" ht="62.4">
      <c r="A504" s="284" t="s">
        <v>683</v>
      </c>
      <c r="B504" s="285">
        <v>917</v>
      </c>
      <c r="C504" s="286">
        <v>11</v>
      </c>
      <c r="D504" s="286">
        <v>1</v>
      </c>
      <c r="E504" s="269" t="s">
        <v>684</v>
      </c>
      <c r="F504" s="270" t="s">
        <v>323</v>
      </c>
      <c r="G504" s="272">
        <v>20</v>
      </c>
      <c r="H504" s="272">
        <v>20</v>
      </c>
    </row>
    <row r="505" spans="1:8" ht="31.2">
      <c r="A505" s="284" t="s">
        <v>330</v>
      </c>
      <c r="B505" s="285">
        <v>917</v>
      </c>
      <c r="C505" s="286">
        <v>11</v>
      </c>
      <c r="D505" s="286">
        <v>1</v>
      </c>
      <c r="E505" s="269" t="s">
        <v>684</v>
      </c>
      <c r="F505" s="270" t="s">
        <v>331</v>
      </c>
      <c r="G505" s="272">
        <v>20</v>
      </c>
      <c r="H505" s="272">
        <v>20</v>
      </c>
    </row>
    <row r="506" spans="1:8" ht="31.2">
      <c r="A506" s="284" t="s">
        <v>687</v>
      </c>
      <c r="B506" s="285">
        <v>917</v>
      </c>
      <c r="C506" s="286">
        <v>11</v>
      </c>
      <c r="D506" s="286">
        <v>1</v>
      </c>
      <c r="E506" s="269" t="s">
        <v>688</v>
      </c>
      <c r="F506" s="270" t="s">
        <v>323</v>
      </c>
      <c r="G506" s="272">
        <v>90</v>
      </c>
      <c r="H506" s="272">
        <v>90</v>
      </c>
    </row>
    <row r="507" spans="1:8" ht="46.8">
      <c r="A507" s="284" t="s">
        <v>689</v>
      </c>
      <c r="B507" s="285">
        <v>917</v>
      </c>
      <c r="C507" s="286">
        <v>11</v>
      </c>
      <c r="D507" s="286">
        <v>1</v>
      </c>
      <c r="E507" s="269" t="s">
        <v>690</v>
      </c>
      <c r="F507" s="270" t="s">
        <v>323</v>
      </c>
      <c r="G507" s="272">
        <v>75</v>
      </c>
      <c r="H507" s="272">
        <v>75</v>
      </c>
    </row>
    <row r="508" spans="1:8" ht="31.2">
      <c r="A508" s="284" t="s">
        <v>330</v>
      </c>
      <c r="B508" s="285">
        <v>917</v>
      </c>
      <c r="C508" s="286">
        <v>11</v>
      </c>
      <c r="D508" s="286">
        <v>1</v>
      </c>
      <c r="E508" s="269" t="s">
        <v>690</v>
      </c>
      <c r="F508" s="270" t="s">
        <v>331</v>
      </c>
      <c r="G508" s="272">
        <v>75</v>
      </c>
      <c r="H508" s="272">
        <v>75</v>
      </c>
    </row>
    <row r="509" spans="1:8" ht="31.2">
      <c r="A509" s="284" t="s">
        <v>792</v>
      </c>
      <c r="B509" s="285">
        <v>917</v>
      </c>
      <c r="C509" s="286">
        <v>11</v>
      </c>
      <c r="D509" s="286">
        <v>1</v>
      </c>
      <c r="E509" s="269" t="s">
        <v>793</v>
      </c>
      <c r="F509" s="270" t="s">
        <v>323</v>
      </c>
      <c r="G509" s="272">
        <v>15</v>
      </c>
      <c r="H509" s="272">
        <v>15</v>
      </c>
    </row>
    <row r="510" spans="1:8" ht="31.2">
      <c r="A510" s="284" t="s">
        <v>330</v>
      </c>
      <c r="B510" s="285">
        <v>917</v>
      </c>
      <c r="C510" s="286">
        <v>11</v>
      </c>
      <c r="D510" s="286">
        <v>1</v>
      </c>
      <c r="E510" s="269" t="s">
        <v>793</v>
      </c>
      <c r="F510" s="270" t="s">
        <v>331</v>
      </c>
      <c r="G510" s="272">
        <v>15</v>
      </c>
      <c r="H510" s="272">
        <v>15</v>
      </c>
    </row>
    <row r="511" spans="1:8" s="262" customFormat="1" ht="46.8">
      <c r="A511" s="281" t="s">
        <v>803</v>
      </c>
      <c r="B511" s="282">
        <v>918</v>
      </c>
      <c r="C511" s="283"/>
      <c r="D511" s="283"/>
      <c r="E511" s="264" t="s">
        <v>323</v>
      </c>
      <c r="F511" s="265" t="s">
        <v>323</v>
      </c>
      <c r="G511" s="267">
        <v>37287.300000000003</v>
      </c>
      <c r="H511" s="267">
        <v>28114.7</v>
      </c>
    </row>
    <row r="512" spans="1:8" ht="31.2">
      <c r="A512" s="284" t="s">
        <v>194</v>
      </c>
      <c r="B512" s="285">
        <v>918</v>
      </c>
      <c r="C512" s="286">
        <v>3</v>
      </c>
      <c r="D512" s="286"/>
      <c r="E512" s="269" t="s">
        <v>323</v>
      </c>
      <c r="F512" s="270" t="s">
        <v>323</v>
      </c>
      <c r="G512" s="272">
        <v>3572.8</v>
      </c>
      <c r="H512" s="272">
        <v>3407.2</v>
      </c>
    </row>
    <row r="513" spans="1:8" ht="31.2">
      <c r="A513" s="284" t="s">
        <v>180</v>
      </c>
      <c r="B513" s="285">
        <v>918</v>
      </c>
      <c r="C513" s="286">
        <v>3</v>
      </c>
      <c r="D513" s="286">
        <v>14</v>
      </c>
      <c r="E513" s="269" t="s">
        <v>323</v>
      </c>
      <c r="F513" s="270" t="s">
        <v>323</v>
      </c>
      <c r="G513" s="272">
        <v>3572.8</v>
      </c>
      <c r="H513" s="272">
        <v>3407.2</v>
      </c>
    </row>
    <row r="514" spans="1:8" ht="46.8">
      <c r="A514" s="284" t="s">
        <v>623</v>
      </c>
      <c r="B514" s="285">
        <v>918</v>
      </c>
      <c r="C514" s="286">
        <v>3</v>
      </c>
      <c r="D514" s="286">
        <v>14</v>
      </c>
      <c r="E514" s="269" t="s">
        <v>624</v>
      </c>
      <c r="F514" s="270" t="s">
        <v>323</v>
      </c>
      <c r="G514" s="272">
        <v>3572.8</v>
      </c>
      <c r="H514" s="272">
        <v>3407.2</v>
      </c>
    </row>
    <row r="515" spans="1:8" ht="31.2">
      <c r="A515" s="284" t="s">
        <v>643</v>
      </c>
      <c r="B515" s="285">
        <v>918</v>
      </c>
      <c r="C515" s="286">
        <v>3</v>
      </c>
      <c r="D515" s="286">
        <v>14</v>
      </c>
      <c r="E515" s="269" t="s">
        <v>644</v>
      </c>
      <c r="F515" s="270" t="s">
        <v>323</v>
      </c>
      <c r="G515" s="272">
        <v>3572.8</v>
      </c>
      <c r="H515" s="272">
        <v>3407.2</v>
      </c>
    </row>
    <row r="516" spans="1:8" ht="62.4">
      <c r="A516" s="284" t="s">
        <v>657</v>
      </c>
      <c r="B516" s="285">
        <v>918</v>
      </c>
      <c r="C516" s="286">
        <v>3</v>
      </c>
      <c r="D516" s="286">
        <v>14</v>
      </c>
      <c r="E516" s="269" t="s">
        <v>658</v>
      </c>
      <c r="F516" s="270" t="s">
        <v>323</v>
      </c>
      <c r="G516" s="272">
        <v>3572.8</v>
      </c>
      <c r="H516" s="272">
        <v>3407.2</v>
      </c>
    </row>
    <row r="517" spans="1:8" ht="31.2">
      <c r="A517" s="284" t="s">
        <v>336</v>
      </c>
      <c r="B517" s="285">
        <v>918</v>
      </c>
      <c r="C517" s="286">
        <v>3</v>
      </c>
      <c r="D517" s="286">
        <v>14</v>
      </c>
      <c r="E517" s="269" t="s">
        <v>660</v>
      </c>
      <c r="F517" s="270" t="s">
        <v>323</v>
      </c>
      <c r="G517" s="272">
        <v>3572.8</v>
      </c>
      <c r="H517" s="272">
        <v>3407.2</v>
      </c>
    </row>
    <row r="518" spans="1:8" ht="78">
      <c r="A518" s="284" t="s">
        <v>344</v>
      </c>
      <c r="B518" s="285">
        <v>918</v>
      </c>
      <c r="C518" s="286">
        <v>3</v>
      </c>
      <c r="D518" s="286">
        <v>14</v>
      </c>
      <c r="E518" s="269" t="s">
        <v>660</v>
      </c>
      <c r="F518" s="270" t="s">
        <v>345</v>
      </c>
      <c r="G518" s="272">
        <v>2531.1999999999998</v>
      </c>
      <c r="H518" s="272">
        <v>2323</v>
      </c>
    </row>
    <row r="519" spans="1:8" ht="31.2">
      <c r="A519" s="284" t="s">
        <v>330</v>
      </c>
      <c r="B519" s="285">
        <v>918</v>
      </c>
      <c r="C519" s="286">
        <v>3</v>
      </c>
      <c r="D519" s="286">
        <v>14</v>
      </c>
      <c r="E519" s="269" t="s">
        <v>660</v>
      </c>
      <c r="F519" s="270" t="s">
        <v>331</v>
      </c>
      <c r="G519" s="272">
        <v>1041.5999999999999</v>
      </c>
      <c r="H519" s="272">
        <v>1084.2</v>
      </c>
    </row>
    <row r="520" spans="1:8">
      <c r="A520" s="284" t="s">
        <v>195</v>
      </c>
      <c r="B520" s="285">
        <v>918</v>
      </c>
      <c r="C520" s="286">
        <v>4</v>
      </c>
      <c r="D520" s="286"/>
      <c r="E520" s="269" t="s">
        <v>323</v>
      </c>
      <c r="F520" s="270" t="s">
        <v>323</v>
      </c>
      <c r="G520" s="272">
        <v>252.2</v>
      </c>
      <c r="H520" s="272">
        <v>349.3</v>
      </c>
    </row>
    <row r="521" spans="1:8">
      <c r="A521" s="284" t="s">
        <v>178</v>
      </c>
      <c r="B521" s="285">
        <v>918</v>
      </c>
      <c r="C521" s="286">
        <v>4</v>
      </c>
      <c r="D521" s="286">
        <v>9</v>
      </c>
      <c r="E521" s="269" t="s">
        <v>323</v>
      </c>
      <c r="F521" s="270" t="s">
        <v>323</v>
      </c>
      <c r="G521" s="272">
        <v>252.2</v>
      </c>
      <c r="H521" s="272">
        <v>349.3</v>
      </c>
    </row>
    <row r="522" spans="1:8" ht="46.8">
      <c r="A522" s="284" t="s">
        <v>623</v>
      </c>
      <c r="B522" s="285">
        <v>918</v>
      </c>
      <c r="C522" s="286">
        <v>4</v>
      </c>
      <c r="D522" s="286">
        <v>9</v>
      </c>
      <c r="E522" s="269" t="s">
        <v>624</v>
      </c>
      <c r="F522" s="270" t="s">
        <v>323</v>
      </c>
      <c r="G522" s="272">
        <v>252.2</v>
      </c>
      <c r="H522" s="272">
        <v>349.3</v>
      </c>
    </row>
    <row r="523" spans="1:8" ht="46.8">
      <c r="A523" s="284" t="s">
        <v>625</v>
      </c>
      <c r="B523" s="285">
        <v>918</v>
      </c>
      <c r="C523" s="286">
        <v>4</v>
      </c>
      <c r="D523" s="286">
        <v>9</v>
      </c>
      <c r="E523" s="269" t="s">
        <v>626</v>
      </c>
      <c r="F523" s="270" t="s">
        <v>323</v>
      </c>
      <c r="G523" s="272">
        <v>252.2</v>
      </c>
      <c r="H523" s="272">
        <v>349.3</v>
      </c>
    </row>
    <row r="524" spans="1:8" ht="46.8">
      <c r="A524" s="284" t="s">
        <v>627</v>
      </c>
      <c r="B524" s="285">
        <v>918</v>
      </c>
      <c r="C524" s="286">
        <v>4</v>
      </c>
      <c r="D524" s="286">
        <v>9</v>
      </c>
      <c r="E524" s="269" t="s">
        <v>628</v>
      </c>
      <c r="F524" s="270" t="s">
        <v>323</v>
      </c>
      <c r="G524" s="272">
        <v>252.2</v>
      </c>
      <c r="H524" s="272">
        <v>349.3</v>
      </c>
    </row>
    <row r="525" spans="1:8">
      <c r="A525" s="284" t="s">
        <v>631</v>
      </c>
      <c r="B525" s="285">
        <v>918</v>
      </c>
      <c r="C525" s="286">
        <v>4</v>
      </c>
      <c r="D525" s="286">
        <v>9</v>
      </c>
      <c r="E525" s="269" t="s">
        <v>632</v>
      </c>
      <c r="F525" s="270" t="s">
        <v>323</v>
      </c>
      <c r="G525" s="272">
        <v>252.2</v>
      </c>
      <c r="H525" s="272">
        <v>349.3</v>
      </c>
    </row>
    <row r="526" spans="1:8" ht="31.2">
      <c r="A526" s="284" t="s">
        <v>330</v>
      </c>
      <c r="B526" s="285">
        <v>918</v>
      </c>
      <c r="C526" s="286">
        <v>4</v>
      </c>
      <c r="D526" s="286">
        <v>9</v>
      </c>
      <c r="E526" s="269" t="s">
        <v>632</v>
      </c>
      <c r="F526" s="270" t="s">
        <v>331</v>
      </c>
      <c r="G526" s="272">
        <v>252.2</v>
      </c>
      <c r="H526" s="272">
        <v>349.3</v>
      </c>
    </row>
    <row r="527" spans="1:8">
      <c r="A527" s="284" t="s">
        <v>196</v>
      </c>
      <c r="B527" s="285">
        <v>918</v>
      </c>
      <c r="C527" s="286">
        <v>5</v>
      </c>
      <c r="D527" s="286"/>
      <c r="E527" s="269" t="s">
        <v>323</v>
      </c>
      <c r="F527" s="270" t="s">
        <v>323</v>
      </c>
      <c r="G527" s="272">
        <v>9392.2999999999993</v>
      </c>
      <c r="H527" s="272">
        <v>4268.2</v>
      </c>
    </row>
    <row r="528" spans="1:8" ht="31.2">
      <c r="A528" s="284" t="s">
        <v>166</v>
      </c>
      <c r="B528" s="285">
        <v>918</v>
      </c>
      <c r="C528" s="286">
        <v>5</v>
      </c>
      <c r="D528" s="286">
        <v>5</v>
      </c>
      <c r="E528" s="269" t="s">
        <v>323</v>
      </c>
      <c r="F528" s="270" t="s">
        <v>323</v>
      </c>
      <c r="G528" s="272">
        <v>9392.2999999999993</v>
      </c>
      <c r="H528" s="272">
        <v>4268.2</v>
      </c>
    </row>
    <row r="529" spans="1:8" ht="62.4">
      <c r="A529" s="284" t="s">
        <v>455</v>
      </c>
      <c r="B529" s="285">
        <v>918</v>
      </c>
      <c r="C529" s="286">
        <v>5</v>
      </c>
      <c r="D529" s="286">
        <v>5</v>
      </c>
      <c r="E529" s="269" t="s">
        <v>456</v>
      </c>
      <c r="F529" s="270" t="s">
        <v>323</v>
      </c>
      <c r="G529" s="272">
        <v>4404</v>
      </c>
      <c r="H529" s="272">
        <v>4268.2</v>
      </c>
    </row>
    <row r="530" spans="1:8" ht="62.4">
      <c r="A530" s="284" t="s">
        <v>487</v>
      </c>
      <c r="B530" s="285">
        <v>918</v>
      </c>
      <c r="C530" s="286">
        <v>5</v>
      </c>
      <c r="D530" s="286">
        <v>5</v>
      </c>
      <c r="E530" s="269" t="s">
        <v>488</v>
      </c>
      <c r="F530" s="270" t="s">
        <v>323</v>
      </c>
      <c r="G530" s="272">
        <v>4404</v>
      </c>
      <c r="H530" s="272">
        <v>4268.2</v>
      </c>
    </row>
    <row r="531" spans="1:8" ht="46.8">
      <c r="A531" s="284" t="s">
        <v>489</v>
      </c>
      <c r="B531" s="285">
        <v>918</v>
      </c>
      <c r="C531" s="286">
        <v>5</v>
      </c>
      <c r="D531" s="286">
        <v>5</v>
      </c>
      <c r="E531" s="269" t="s">
        <v>490</v>
      </c>
      <c r="F531" s="270" t="s">
        <v>323</v>
      </c>
      <c r="G531" s="272">
        <v>3496</v>
      </c>
      <c r="H531" s="272">
        <v>3360.2</v>
      </c>
    </row>
    <row r="532" spans="1:8" ht="31.2">
      <c r="A532" s="284" t="s">
        <v>391</v>
      </c>
      <c r="B532" s="285">
        <v>918</v>
      </c>
      <c r="C532" s="286">
        <v>5</v>
      </c>
      <c r="D532" s="286">
        <v>5</v>
      </c>
      <c r="E532" s="269" t="s">
        <v>491</v>
      </c>
      <c r="F532" s="270" t="s">
        <v>323</v>
      </c>
      <c r="G532" s="272">
        <v>3496</v>
      </c>
      <c r="H532" s="272">
        <v>3360.2</v>
      </c>
    </row>
    <row r="533" spans="1:8" ht="78">
      <c r="A533" s="284" t="s">
        <v>344</v>
      </c>
      <c r="B533" s="285">
        <v>918</v>
      </c>
      <c r="C533" s="286">
        <v>5</v>
      </c>
      <c r="D533" s="286">
        <v>5</v>
      </c>
      <c r="E533" s="269" t="s">
        <v>491</v>
      </c>
      <c r="F533" s="270" t="s">
        <v>345</v>
      </c>
      <c r="G533" s="272">
        <v>3471.1</v>
      </c>
      <c r="H533" s="272">
        <v>3253.9</v>
      </c>
    </row>
    <row r="534" spans="1:8" ht="31.2">
      <c r="A534" s="284" t="s">
        <v>330</v>
      </c>
      <c r="B534" s="285">
        <v>918</v>
      </c>
      <c r="C534" s="286">
        <v>5</v>
      </c>
      <c r="D534" s="286">
        <v>5</v>
      </c>
      <c r="E534" s="269" t="s">
        <v>491</v>
      </c>
      <c r="F534" s="270" t="s">
        <v>331</v>
      </c>
      <c r="G534" s="272">
        <v>24.9</v>
      </c>
      <c r="H534" s="272">
        <v>106.3</v>
      </c>
    </row>
    <row r="535" spans="1:8" ht="30" customHeight="1">
      <c r="A535" s="284" t="s">
        <v>493</v>
      </c>
      <c r="B535" s="285">
        <v>918</v>
      </c>
      <c r="C535" s="286">
        <v>5</v>
      </c>
      <c r="D535" s="286">
        <v>5</v>
      </c>
      <c r="E535" s="269" t="s">
        <v>494</v>
      </c>
      <c r="F535" s="270" t="s">
        <v>323</v>
      </c>
      <c r="G535" s="272">
        <v>908</v>
      </c>
      <c r="H535" s="272">
        <v>908</v>
      </c>
    </row>
    <row r="536" spans="1:8" ht="78">
      <c r="A536" s="284" t="s">
        <v>495</v>
      </c>
      <c r="B536" s="285">
        <v>918</v>
      </c>
      <c r="C536" s="286">
        <v>5</v>
      </c>
      <c r="D536" s="286">
        <v>5</v>
      </c>
      <c r="E536" s="269" t="s">
        <v>496</v>
      </c>
      <c r="F536" s="270" t="s">
        <v>323</v>
      </c>
      <c r="G536" s="272">
        <v>908</v>
      </c>
      <c r="H536" s="272">
        <v>908</v>
      </c>
    </row>
    <row r="537" spans="1:8" ht="78">
      <c r="A537" s="284" t="s">
        <v>344</v>
      </c>
      <c r="B537" s="285">
        <v>918</v>
      </c>
      <c r="C537" s="286">
        <v>5</v>
      </c>
      <c r="D537" s="286">
        <v>5</v>
      </c>
      <c r="E537" s="269" t="s">
        <v>496</v>
      </c>
      <c r="F537" s="270" t="s">
        <v>345</v>
      </c>
      <c r="G537" s="272">
        <v>864.8</v>
      </c>
      <c r="H537" s="272">
        <v>864.8</v>
      </c>
    </row>
    <row r="538" spans="1:8" ht="31.2">
      <c r="A538" s="284" t="s">
        <v>330</v>
      </c>
      <c r="B538" s="285">
        <v>918</v>
      </c>
      <c r="C538" s="286">
        <v>5</v>
      </c>
      <c r="D538" s="286">
        <v>5</v>
      </c>
      <c r="E538" s="269" t="s">
        <v>496</v>
      </c>
      <c r="F538" s="270" t="s">
        <v>331</v>
      </c>
      <c r="G538" s="272">
        <v>43.2</v>
      </c>
      <c r="H538" s="272">
        <v>43.2</v>
      </c>
    </row>
    <row r="539" spans="1:8" ht="46.8">
      <c r="A539" s="284" t="s">
        <v>623</v>
      </c>
      <c r="B539" s="285">
        <v>918</v>
      </c>
      <c r="C539" s="286">
        <v>5</v>
      </c>
      <c r="D539" s="286">
        <v>5</v>
      </c>
      <c r="E539" s="269" t="s">
        <v>624</v>
      </c>
      <c r="F539" s="270" t="s">
        <v>323</v>
      </c>
      <c r="G539" s="272">
        <v>4988.3</v>
      </c>
      <c r="H539" s="272">
        <v>0</v>
      </c>
    </row>
    <row r="540" spans="1:8" ht="46.8">
      <c r="A540" s="284" t="s">
        <v>625</v>
      </c>
      <c r="B540" s="285">
        <v>918</v>
      </c>
      <c r="C540" s="286">
        <v>5</v>
      </c>
      <c r="D540" s="286">
        <v>5</v>
      </c>
      <c r="E540" s="269" t="s">
        <v>626</v>
      </c>
      <c r="F540" s="270" t="s">
        <v>323</v>
      </c>
      <c r="G540" s="272">
        <v>4988.3</v>
      </c>
      <c r="H540" s="272">
        <v>0</v>
      </c>
    </row>
    <row r="541" spans="1:8" ht="46.8">
      <c r="A541" s="284" t="s">
        <v>627</v>
      </c>
      <c r="B541" s="285">
        <v>918</v>
      </c>
      <c r="C541" s="286">
        <v>5</v>
      </c>
      <c r="D541" s="286">
        <v>5</v>
      </c>
      <c r="E541" s="269" t="s">
        <v>628</v>
      </c>
      <c r="F541" s="270" t="s">
        <v>323</v>
      </c>
      <c r="G541" s="272">
        <v>4988.3</v>
      </c>
      <c r="H541" s="272">
        <v>0</v>
      </c>
    </row>
    <row r="542" spans="1:8" ht="62.4">
      <c r="A542" s="284" t="s">
        <v>633</v>
      </c>
      <c r="B542" s="285">
        <v>918</v>
      </c>
      <c r="C542" s="286">
        <v>5</v>
      </c>
      <c r="D542" s="286">
        <v>5</v>
      </c>
      <c r="E542" s="269" t="s">
        <v>634</v>
      </c>
      <c r="F542" s="270" t="s">
        <v>323</v>
      </c>
      <c r="G542" s="272">
        <v>4988.3</v>
      </c>
      <c r="H542" s="272">
        <v>0</v>
      </c>
    </row>
    <row r="543" spans="1:8" ht="31.2">
      <c r="A543" s="284" t="s">
        <v>463</v>
      </c>
      <c r="B543" s="285">
        <v>918</v>
      </c>
      <c r="C543" s="286">
        <v>5</v>
      </c>
      <c r="D543" s="286">
        <v>5</v>
      </c>
      <c r="E543" s="269" t="s">
        <v>634</v>
      </c>
      <c r="F543" s="270" t="s">
        <v>464</v>
      </c>
      <c r="G543" s="272">
        <v>4988.3</v>
      </c>
      <c r="H543" s="272">
        <v>0</v>
      </c>
    </row>
    <row r="544" spans="1:8">
      <c r="A544" s="284" t="s">
        <v>198</v>
      </c>
      <c r="B544" s="285">
        <v>918</v>
      </c>
      <c r="C544" s="286">
        <v>7</v>
      </c>
      <c r="D544" s="286"/>
      <c r="E544" s="269" t="s">
        <v>323</v>
      </c>
      <c r="F544" s="270" t="s">
        <v>323</v>
      </c>
      <c r="G544" s="272">
        <v>9900</v>
      </c>
      <c r="H544" s="272">
        <v>9870</v>
      </c>
    </row>
    <row r="545" spans="1:8">
      <c r="A545" s="284" t="s">
        <v>155</v>
      </c>
      <c r="B545" s="285">
        <v>918</v>
      </c>
      <c r="C545" s="286">
        <v>7</v>
      </c>
      <c r="D545" s="286">
        <v>2</v>
      </c>
      <c r="E545" s="269" t="s">
        <v>323</v>
      </c>
      <c r="F545" s="270" t="s">
        <v>323</v>
      </c>
      <c r="G545" s="272">
        <v>9870</v>
      </c>
      <c r="H545" s="272">
        <v>9870</v>
      </c>
    </row>
    <row r="546" spans="1:8" ht="62.4">
      <c r="A546" s="284" t="s">
        <v>455</v>
      </c>
      <c r="B546" s="285">
        <v>918</v>
      </c>
      <c r="C546" s="286">
        <v>7</v>
      </c>
      <c r="D546" s="286">
        <v>2</v>
      </c>
      <c r="E546" s="269" t="s">
        <v>456</v>
      </c>
      <c r="F546" s="270" t="s">
        <v>323</v>
      </c>
      <c r="G546" s="272">
        <v>9870</v>
      </c>
      <c r="H546" s="272">
        <v>9870</v>
      </c>
    </row>
    <row r="547" spans="1:8" ht="46.8">
      <c r="A547" s="284" t="s">
        <v>457</v>
      </c>
      <c r="B547" s="285">
        <v>918</v>
      </c>
      <c r="C547" s="286">
        <v>7</v>
      </c>
      <c r="D547" s="286">
        <v>2</v>
      </c>
      <c r="E547" s="269" t="s">
        <v>458</v>
      </c>
      <c r="F547" s="270" t="s">
        <v>323</v>
      </c>
      <c r="G547" s="272">
        <v>9870</v>
      </c>
      <c r="H547" s="272">
        <v>9870</v>
      </c>
    </row>
    <row r="548" spans="1:8" ht="46.8">
      <c r="A548" s="284" t="s">
        <v>459</v>
      </c>
      <c r="B548" s="285">
        <v>918</v>
      </c>
      <c r="C548" s="286">
        <v>7</v>
      </c>
      <c r="D548" s="286">
        <v>2</v>
      </c>
      <c r="E548" s="269" t="s">
        <v>460</v>
      </c>
      <c r="F548" s="270" t="s">
        <v>323</v>
      </c>
      <c r="G548" s="272">
        <v>9870</v>
      </c>
      <c r="H548" s="272">
        <v>9870</v>
      </c>
    </row>
    <row r="549" spans="1:8" ht="31.2">
      <c r="A549" s="284" t="s">
        <v>461</v>
      </c>
      <c r="B549" s="285">
        <v>918</v>
      </c>
      <c r="C549" s="286">
        <v>7</v>
      </c>
      <c r="D549" s="286">
        <v>2</v>
      </c>
      <c r="E549" s="269" t="s">
        <v>462</v>
      </c>
      <c r="F549" s="270" t="s">
        <v>323</v>
      </c>
      <c r="G549" s="272">
        <v>9870</v>
      </c>
      <c r="H549" s="272">
        <v>9870</v>
      </c>
    </row>
    <row r="550" spans="1:8" ht="31.2">
      <c r="A550" s="284" t="s">
        <v>463</v>
      </c>
      <c r="B550" s="285">
        <v>918</v>
      </c>
      <c r="C550" s="286">
        <v>7</v>
      </c>
      <c r="D550" s="286">
        <v>2</v>
      </c>
      <c r="E550" s="269" t="s">
        <v>462</v>
      </c>
      <c r="F550" s="270" t="s">
        <v>464</v>
      </c>
      <c r="G550" s="272">
        <v>9870</v>
      </c>
      <c r="H550" s="272">
        <v>9870</v>
      </c>
    </row>
    <row r="551" spans="1:8" ht="31.2">
      <c r="A551" s="284" t="s">
        <v>154</v>
      </c>
      <c r="B551" s="285">
        <v>918</v>
      </c>
      <c r="C551" s="286">
        <v>7</v>
      </c>
      <c r="D551" s="286">
        <v>5</v>
      </c>
      <c r="E551" s="269" t="s">
        <v>323</v>
      </c>
      <c r="F551" s="270" t="s">
        <v>323</v>
      </c>
      <c r="G551" s="272">
        <v>30</v>
      </c>
      <c r="H551" s="272">
        <v>0</v>
      </c>
    </row>
    <row r="552" spans="1:8" ht="46.8">
      <c r="A552" s="284" t="s">
        <v>623</v>
      </c>
      <c r="B552" s="285">
        <v>918</v>
      </c>
      <c r="C552" s="286">
        <v>7</v>
      </c>
      <c r="D552" s="286">
        <v>5</v>
      </c>
      <c r="E552" s="269" t="s">
        <v>624</v>
      </c>
      <c r="F552" s="270" t="s">
        <v>323</v>
      </c>
      <c r="G552" s="272">
        <v>30</v>
      </c>
      <c r="H552" s="272">
        <v>0</v>
      </c>
    </row>
    <row r="553" spans="1:8" ht="31.2">
      <c r="A553" s="284" t="s">
        <v>643</v>
      </c>
      <c r="B553" s="285">
        <v>918</v>
      </c>
      <c r="C553" s="286">
        <v>7</v>
      </c>
      <c r="D553" s="286">
        <v>5</v>
      </c>
      <c r="E553" s="269" t="s">
        <v>644</v>
      </c>
      <c r="F553" s="270" t="s">
        <v>323</v>
      </c>
      <c r="G553" s="272">
        <v>30</v>
      </c>
      <c r="H553" s="272">
        <v>0</v>
      </c>
    </row>
    <row r="554" spans="1:8" ht="62.4">
      <c r="A554" s="284" t="s">
        <v>657</v>
      </c>
      <c r="B554" s="285">
        <v>918</v>
      </c>
      <c r="C554" s="286">
        <v>7</v>
      </c>
      <c r="D554" s="286">
        <v>5</v>
      </c>
      <c r="E554" s="269" t="s">
        <v>658</v>
      </c>
      <c r="F554" s="270" t="s">
        <v>323</v>
      </c>
      <c r="G554" s="272">
        <v>30</v>
      </c>
      <c r="H554" s="272">
        <v>0</v>
      </c>
    </row>
    <row r="555" spans="1:8" ht="31.2">
      <c r="A555" s="284" t="s">
        <v>334</v>
      </c>
      <c r="B555" s="285">
        <v>918</v>
      </c>
      <c r="C555" s="286">
        <v>7</v>
      </c>
      <c r="D555" s="286">
        <v>5</v>
      </c>
      <c r="E555" s="269" t="s">
        <v>659</v>
      </c>
      <c r="F555" s="270" t="s">
        <v>323</v>
      </c>
      <c r="G555" s="272">
        <v>30</v>
      </c>
      <c r="H555" s="272">
        <v>0</v>
      </c>
    </row>
    <row r="556" spans="1:8" ht="31.2">
      <c r="A556" s="284" t="s">
        <v>330</v>
      </c>
      <c r="B556" s="285">
        <v>918</v>
      </c>
      <c r="C556" s="286">
        <v>7</v>
      </c>
      <c r="D556" s="286">
        <v>5</v>
      </c>
      <c r="E556" s="269" t="s">
        <v>659</v>
      </c>
      <c r="F556" s="270" t="s">
        <v>331</v>
      </c>
      <c r="G556" s="272">
        <v>30</v>
      </c>
      <c r="H556" s="272">
        <v>0</v>
      </c>
    </row>
    <row r="557" spans="1:8">
      <c r="A557" s="284" t="s">
        <v>201</v>
      </c>
      <c r="B557" s="285">
        <v>918</v>
      </c>
      <c r="C557" s="286">
        <v>10</v>
      </c>
      <c r="D557" s="286"/>
      <c r="E557" s="269" t="s">
        <v>323</v>
      </c>
      <c r="F557" s="270" t="s">
        <v>323</v>
      </c>
      <c r="G557" s="272">
        <v>10220</v>
      </c>
      <c r="H557" s="272">
        <v>10220</v>
      </c>
    </row>
    <row r="558" spans="1:8">
      <c r="A558" s="284" t="s">
        <v>167</v>
      </c>
      <c r="B558" s="285">
        <v>918</v>
      </c>
      <c r="C558" s="286">
        <v>10</v>
      </c>
      <c r="D558" s="286">
        <v>3</v>
      </c>
      <c r="E558" s="269" t="s">
        <v>323</v>
      </c>
      <c r="F558" s="270" t="s">
        <v>323</v>
      </c>
      <c r="G558" s="272">
        <v>10220</v>
      </c>
      <c r="H558" s="272">
        <v>10220</v>
      </c>
    </row>
    <row r="559" spans="1:8" ht="62.4">
      <c r="A559" s="284" t="s">
        <v>455</v>
      </c>
      <c r="B559" s="285">
        <v>918</v>
      </c>
      <c r="C559" s="286">
        <v>10</v>
      </c>
      <c r="D559" s="286">
        <v>3</v>
      </c>
      <c r="E559" s="269" t="s">
        <v>456</v>
      </c>
      <c r="F559" s="270" t="s">
        <v>323</v>
      </c>
      <c r="G559" s="272">
        <v>10220</v>
      </c>
      <c r="H559" s="272">
        <v>10220</v>
      </c>
    </row>
    <row r="560" spans="1:8" ht="62.4">
      <c r="A560" s="284" t="s">
        <v>487</v>
      </c>
      <c r="B560" s="285">
        <v>918</v>
      </c>
      <c r="C560" s="286">
        <v>10</v>
      </c>
      <c r="D560" s="286">
        <v>3</v>
      </c>
      <c r="E560" s="269" t="s">
        <v>488</v>
      </c>
      <c r="F560" s="270" t="s">
        <v>323</v>
      </c>
      <c r="G560" s="272">
        <v>10220</v>
      </c>
      <c r="H560" s="272">
        <v>10220</v>
      </c>
    </row>
    <row r="561" spans="1:8" ht="30" customHeight="1">
      <c r="A561" s="284" t="s">
        <v>493</v>
      </c>
      <c r="B561" s="285">
        <v>918</v>
      </c>
      <c r="C561" s="286">
        <v>10</v>
      </c>
      <c r="D561" s="286">
        <v>3</v>
      </c>
      <c r="E561" s="269" t="s">
        <v>494</v>
      </c>
      <c r="F561" s="270" t="s">
        <v>323</v>
      </c>
      <c r="G561" s="272">
        <v>10220</v>
      </c>
      <c r="H561" s="272">
        <v>10220</v>
      </c>
    </row>
    <row r="562" spans="1:8" ht="31.2">
      <c r="A562" s="284" t="s">
        <v>497</v>
      </c>
      <c r="B562" s="285">
        <v>918</v>
      </c>
      <c r="C562" s="286">
        <v>10</v>
      </c>
      <c r="D562" s="286">
        <v>3</v>
      </c>
      <c r="E562" s="269" t="s">
        <v>498</v>
      </c>
      <c r="F562" s="270" t="s">
        <v>323</v>
      </c>
      <c r="G562" s="272">
        <v>10220</v>
      </c>
      <c r="H562" s="272">
        <v>10220</v>
      </c>
    </row>
    <row r="563" spans="1:8" ht="31.2">
      <c r="A563" s="284" t="s">
        <v>330</v>
      </c>
      <c r="B563" s="285">
        <v>918</v>
      </c>
      <c r="C563" s="286">
        <v>10</v>
      </c>
      <c r="D563" s="286">
        <v>3</v>
      </c>
      <c r="E563" s="269" t="s">
        <v>498</v>
      </c>
      <c r="F563" s="270" t="s">
        <v>331</v>
      </c>
      <c r="G563" s="272">
        <v>230</v>
      </c>
      <c r="H563" s="272">
        <v>230</v>
      </c>
    </row>
    <row r="564" spans="1:8" ht="31.2">
      <c r="A564" s="284" t="s">
        <v>338</v>
      </c>
      <c r="B564" s="285">
        <v>918</v>
      </c>
      <c r="C564" s="286">
        <v>10</v>
      </c>
      <c r="D564" s="286">
        <v>3</v>
      </c>
      <c r="E564" s="269" t="s">
        <v>498</v>
      </c>
      <c r="F564" s="270" t="s">
        <v>339</v>
      </c>
      <c r="G564" s="272">
        <v>9990</v>
      </c>
      <c r="H564" s="272">
        <v>9990</v>
      </c>
    </row>
    <row r="565" spans="1:8">
      <c r="A565" s="284" t="s">
        <v>202</v>
      </c>
      <c r="B565" s="285">
        <v>918</v>
      </c>
      <c r="C565" s="286">
        <v>11</v>
      </c>
      <c r="D565" s="286"/>
      <c r="E565" s="269" t="s">
        <v>323</v>
      </c>
      <c r="F565" s="270" t="s">
        <v>323</v>
      </c>
      <c r="G565" s="272">
        <v>3950</v>
      </c>
      <c r="H565" s="272">
        <v>0</v>
      </c>
    </row>
    <row r="566" spans="1:8">
      <c r="A566" s="284" t="s">
        <v>181</v>
      </c>
      <c r="B566" s="285">
        <v>918</v>
      </c>
      <c r="C566" s="286">
        <v>11</v>
      </c>
      <c r="D566" s="286">
        <v>1</v>
      </c>
      <c r="E566" s="269" t="s">
        <v>323</v>
      </c>
      <c r="F566" s="270" t="s">
        <v>323</v>
      </c>
      <c r="G566" s="272">
        <v>3950</v>
      </c>
      <c r="H566" s="272">
        <v>0</v>
      </c>
    </row>
    <row r="567" spans="1:8" ht="46.8">
      <c r="A567" s="284" t="s">
        <v>662</v>
      </c>
      <c r="B567" s="285">
        <v>918</v>
      </c>
      <c r="C567" s="286">
        <v>11</v>
      </c>
      <c r="D567" s="286">
        <v>1</v>
      </c>
      <c r="E567" s="269" t="s">
        <v>663</v>
      </c>
      <c r="F567" s="270" t="s">
        <v>323</v>
      </c>
      <c r="G567" s="272">
        <v>3950</v>
      </c>
      <c r="H567" s="272">
        <v>0</v>
      </c>
    </row>
    <row r="568" spans="1:8" ht="46.8">
      <c r="A568" s="284" t="s">
        <v>675</v>
      </c>
      <c r="B568" s="285">
        <v>918</v>
      </c>
      <c r="C568" s="286">
        <v>11</v>
      </c>
      <c r="D568" s="286">
        <v>1</v>
      </c>
      <c r="E568" s="269" t="s">
        <v>676</v>
      </c>
      <c r="F568" s="270" t="s">
        <v>323</v>
      </c>
      <c r="G568" s="272">
        <v>3950</v>
      </c>
      <c r="H568" s="272">
        <v>0</v>
      </c>
    </row>
    <row r="569" spans="1:8" ht="31.2">
      <c r="A569" s="284" t="s">
        <v>687</v>
      </c>
      <c r="B569" s="285">
        <v>918</v>
      </c>
      <c r="C569" s="286">
        <v>11</v>
      </c>
      <c r="D569" s="286">
        <v>1</v>
      </c>
      <c r="E569" s="269" t="s">
        <v>688</v>
      </c>
      <c r="F569" s="270" t="s">
        <v>323</v>
      </c>
      <c r="G569" s="272">
        <v>3950</v>
      </c>
      <c r="H569" s="272">
        <v>0</v>
      </c>
    </row>
    <row r="570" spans="1:8" ht="46.8">
      <c r="A570" s="284" t="s">
        <v>691</v>
      </c>
      <c r="B570" s="285">
        <v>918</v>
      </c>
      <c r="C570" s="286">
        <v>11</v>
      </c>
      <c r="D570" s="286">
        <v>1</v>
      </c>
      <c r="E570" s="269" t="s">
        <v>692</v>
      </c>
      <c r="F570" s="270" t="s">
        <v>323</v>
      </c>
      <c r="G570" s="272">
        <v>3950</v>
      </c>
      <c r="H570" s="272">
        <v>0</v>
      </c>
    </row>
    <row r="571" spans="1:8" ht="31.2">
      <c r="A571" s="284" t="s">
        <v>463</v>
      </c>
      <c r="B571" s="285">
        <v>918</v>
      </c>
      <c r="C571" s="286">
        <v>11</v>
      </c>
      <c r="D571" s="286">
        <v>1</v>
      </c>
      <c r="E571" s="269" t="s">
        <v>692</v>
      </c>
      <c r="F571" s="270" t="s">
        <v>464</v>
      </c>
      <c r="G571" s="272">
        <v>3950</v>
      </c>
      <c r="H571" s="272">
        <v>0</v>
      </c>
    </row>
    <row r="572" spans="1:8" s="262" customFormat="1">
      <c r="A572" s="281" t="s">
        <v>804</v>
      </c>
      <c r="B572" s="282">
        <v>923</v>
      </c>
      <c r="C572" s="283"/>
      <c r="D572" s="283"/>
      <c r="E572" s="264" t="s">
        <v>323</v>
      </c>
      <c r="F572" s="265" t="s">
        <v>323</v>
      </c>
      <c r="G572" s="267">
        <v>1509.6</v>
      </c>
      <c r="H572" s="267">
        <v>1429.6</v>
      </c>
    </row>
    <row r="573" spans="1:8">
      <c r="A573" s="284" t="s">
        <v>192</v>
      </c>
      <c r="B573" s="285">
        <v>923</v>
      </c>
      <c r="C573" s="286">
        <v>1</v>
      </c>
      <c r="D573" s="286"/>
      <c r="E573" s="269" t="s">
        <v>323</v>
      </c>
      <c r="F573" s="270" t="s">
        <v>323</v>
      </c>
      <c r="G573" s="272">
        <v>1491</v>
      </c>
      <c r="H573" s="272">
        <v>1429.6</v>
      </c>
    </row>
    <row r="574" spans="1:8" ht="46.8">
      <c r="A574" s="284" t="s">
        <v>168</v>
      </c>
      <c r="B574" s="285">
        <v>923</v>
      </c>
      <c r="C574" s="286">
        <v>1</v>
      </c>
      <c r="D574" s="286">
        <v>6</v>
      </c>
      <c r="E574" s="269" t="s">
        <v>323</v>
      </c>
      <c r="F574" s="270" t="s">
        <v>323</v>
      </c>
      <c r="G574" s="272">
        <v>1491</v>
      </c>
      <c r="H574" s="272">
        <v>1429.6</v>
      </c>
    </row>
    <row r="575" spans="1:8">
      <c r="A575" s="284" t="s">
        <v>749</v>
      </c>
      <c r="B575" s="285">
        <v>923</v>
      </c>
      <c r="C575" s="286">
        <v>1</v>
      </c>
      <c r="D575" s="286">
        <v>6</v>
      </c>
      <c r="E575" s="269" t="s">
        <v>750</v>
      </c>
      <c r="F575" s="270" t="s">
        <v>323</v>
      </c>
      <c r="G575" s="272">
        <v>1491</v>
      </c>
      <c r="H575" s="272">
        <v>1429.6</v>
      </c>
    </row>
    <row r="576" spans="1:8" ht="46.8">
      <c r="A576" s="284" t="s">
        <v>761</v>
      </c>
      <c r="B576" s="285">
        <v>923</v>
      </c>
      <c r="C576" s="286">
        <v>1</v>
      </c>
      <c r="D576" s="286">
        <v>6</v>
      </c>
      <c r="E576" s="269" t="s">
        <v>762</v>
      </c>
      <c r="F576" s="270" t="s">
        <v>323</v>
      </c>
      <c r="G576" s="272">
        <v>1491</v>
      </c>
      <c r="H576" s="272">
        <v>1429.6</v>
      </c>
    </row>
    <row r="577" spans="1:8" ht="31.2">
      <c r="A577" s="284" t="s">
        <v>763</v>
      </c>
      <c r="B577" s="285">
        <v>923</v>
      </c>
      <c r="C577" s="286">
        <v>1</v>
      </c>
      <c r="D577" s="286">
        <v>6</v>
      </c>
      <c r="E577" s="269" t="s">
        <v>764</v>
      </c>
      <c r="F577" s="270" t="s">
        <v>323</v>
      </c>
      <c r="G577" s="272">
        <v>703</v>
      </c>
      <c r="H577" s="272">
        <v>652</v>
      </c>
    </row>
    <row r="578" spans="1:8" ht="31.2">
      <c r="A578" s="284" t="s">
        <v>452</v>
      </c>
      <c r="B578" s="285">
        <v>923</v>
      </c>
      <c r="C578" s="286">
        <v>1</v>
      </c>
      <c r="D578" s="286">
        <v>6</v>
      </c>
      <c r="E578" s="269" t="s">
        <v>766</v>
      </c>
      <c r="F578" s="270" t="s">
        <v>323</v>
      </c>
      <c r="G578" s="272">
        <v>703</v>
      </c>
      <c r="H578" s="272">
        <v>652</v>
      </c>
    </row>
    <row r="579" spans="1:8" ht="78">
      <c r="A579" s="284" t="s">
        <v>344</v>
      </c>
      <c r="B579" s="285">
        <v>923</v>
      </c>
      <c r="C579" s="286">
        <v>1</v>
      </c>
      <c r="D579" s="286">
        <v>6</v>
      </c>
      <c r="E579" s="269" t="s">
        <v>766</v>
      </c>
      <c r="F579" s="270" t="s">
        <v>345</v>
      </c>
      <c r="G579" s="272">
        <v>703</v>
      </c>
      <c r="H579" s="272">
        <v>652</v>
      </c>
    </row>
    <row r="580" spans="1:8" ht="31.2">
      <c r="A580" s="284" t="s">
        <v>768</v>
      </c>
      <c r="B580" s="285">
        <v>923</v>
      </c>
      <c r="C580" s="286">
        <v>1</v>
      </c>
      <c r="D580" s="286">
        <v>6</v>
      </c>
      <c r="E580" s="269" t="s">
        <v>769</v>
      </c>
      <c r="F580" s="270" t="s">
        <v>323</v>
      </c>
      <c r="G580" s="272">
        <v>788</v>
      </c>
      <c r="H580" s="272">
        <v>777.6</v>
      </c>
    </row>
    <row r="581" spans="1:8" ht="31.2">
      <c r="A581" s="284" t="s">
        <v>452</v>
      </c>
      <c r="B581" s="285">
        <v>923</v>
      </c>
      <c r="C581" s="286">
        <v>1</v>
      </c>
      <c r="D581" s="286">
        <v>6</v>
      </c>
      <c r="E581" s="269" t="s">
        <v>770</v>
      </c>
      <c r="F581" s="270" t="s">
        <v>323</v>
      </c>
      <c r="G581" s="272">
        <v>788</v>
      </c>
      <c r="H581" s="272">
        <v>777.6</v>
      </c>
    </row>
    <row r="582" spans="1:8" ht="78">
      <c r="A582" s="284" t="s">
        <v>344</v>
      </c>
      <c r="B582" s="285">
        <v>923</v>
      </c>
      <c r="C582" s="286">
        <v>1</v>
      </c>
      <c r="D582" s="286">
        <v>6</v>
      </c>
      <c r="E582" s="269" t="s">
        <v>770</v>
      </c>
      <c r="F582" s="270" t="s">
        <v>345</v>
      </c>
      <c r="G582" s="272">
        <v>785.1</v>
      </c>
      <c r="H582" s="272">
        <v>756.1</v>
      </c>
    </row>
    <row r="583" spans="1:8" ht="31.2">
      <c r="A583" s="284" t="s">
        <v>330</v>
      </c>
      <c r="B583" s="285">
        <v>923</v>
      </c>
      <c r="C583" s="286">
        <v>1</v>
      </c>
      <c r="D583" s="286">
        <v>6</v>
      </c>
      <c r="E583" s="269" t="s">
        <v>770</v>
      </c>
      <c r="F583" s="270" t="s">
        <v>331</v>
      </c>
      <c r="G583" s="272">
        <v>2.9</v>
      </c>
      <c r="H583" s="272">
        <v>21.5</v>
      </c>
    </row>
    <row r="584" spans="1:8">
      <c r="A584" s="284" t="s">
        <v>198</v>
      </c>
      <c r="B584" s="285">
        <v>923</v>
      </c>
      <c r="C584" s="286">
        <v>7</v>
      </c>
      <c r="D584" s="286"/>
      <c r="E584" s="269" t="s">
        <v>323</v>
      </c>
      <c r="F584" s="270" t="s">
        <v>323</v>
      </c>
      <c r="G584" s="272">
        <v>18.600000000000001</v>
      </c>
      <c r="H584" s="272">
        <v>0</v>
      </c>
    </row>
    <row r="585" spans="1:8" ht="31.2">
      <c r="A585" s="284" t="s">
        <v>154</v>
      </c>
      <c r="B585" s="285">
        <v>923</v>
      </c>
      <c r="C585" s="286">
        <v>7</v>
      </c>
      <c r="D585" s="286">
        <v>5</v>
      </c>
      <c r="E585" s="269" t="s">
        <v>323</v>
      </c>
      <c r="F585" s="270" t="s">
        <v>323</v>
      </c>
      <c r="G585" s="272">
        <v>18.600000000000001</v>
      </c>
      <c r="H585" s="272">
        <v>0</v>
      </c>
    </row>
    <row r="586" spans="1:8">
      <c r="A586" s="284" t="s">
        <v>749</v>
      </c>
      <c r="B586" s="285">
        <v>923</v>
      </c>
      <c r="C586" s="286">
        <v>7</v>
      </c>
      <c r="D586" s="286">
        <v>5</v>
      </c>
      <c r="E586" s="269" t="s">
        <v>750</v>
      </c>
      <c r="F586" s="270" t="s">
        <v>323</v>
      </c>
      <c r="G586" s="272">
        <v>18.600000000000001</v>
      </c>
      <c r="H586" s="272">
        <v>0</v>
      </c>
    </row>
    <row r="587" spans="1:8" ht="46.8">
      <c r="A587" s="284" t="s">
        <v>761</v>
      </c>
      <c r="B587" s="285">
        <v>923</v>
      </c>
      <c r="C587" s="286">
        <v>7</v>
      </c>
      <c r="D587" s="286">
        <v>5</v>
      </c>
      <c r="E587" s="269" t="s">
        <v>762</v>
      </c>
      <c r="F587" s="270" t="s">
        <v>323</v>
      </c>
      <c r="G587" s="272">
        <v>18.600000000000001</v>
      </c>
      <c r="H587" s="272">
        <v>0</v>
      </c>
    </row>
    <row r="588" spans="1:8" ht="31.2">
      <c r="A588" s="284" t="s">
        <v>768</v>
      </c>
      <c r="B588" s="285">
        <v>923</v>
      </c>
      <c r="C588" s="286">
        <v>7</v>
      </c>
      <c r="D588" s="286">
        <v>5</v>
      </c>
      <c r="E588" s="269" t="s">
        <v>769</v>
      </c>
      <c r="F588" s="270" t="s">
        <v>323</v>
      </c>
      <c r="G588" s="272">
        <v>18.600000000000001</v>
      </c>
      <c r="H588" s="272">
        <v>0</v>
      </c>
    </row>
    <row r="589" spans="1:8" ht="31.2">
      <c r="A589" s="284" t="s">
        <v>334</v>
      </c>
      <c r="B589" s="285">
        <v>923</v>
      </c>
      <c r="C589" s="286">
        <v>7</v>
      </c>
      <c r="D589" s="286">
        <v>5</v>
      </c>
      <c r="E589" s="269" t="s">
        <v>794</v>
      </c>
      <c r="F589" s="270" t="s">
        <v>323</v>
      </c>
      <c r="G589" s="272">
        <v>18.600000000000001</v>
      </c>
      <c r="H589" s="272">
        <v>0</v>
      </c>
    </row>
    <row r="590" spans="1:8" ht="31.2">
      <c r="A590" s="284" t="s">
        <v>330</v>
      </c>
      <c r="B590" s="285">
        <v>923</v>
      </c>
      <c r="C590" s="286">
        <v>7</v>
      </c>
      <c r="D590" s="286">
        <v>5</v>
      </c>
      <c r="E590" s="269" t="s">
        <v>794</v>
      </c>
      <c r="F590" s="270" t="s">
        <v>331</v>
      </c>
      <c r="G590" s="272">
        <v>18.600000000000001</v>
      </c>
      <c r="H590" s="272">
        <v>0</v>
      </c>
    </row>
    <row r="591" spans="1:8">
      <c r="A591" s="337" t="s">
        <v>188</v>
      </c>
      <c r="B591" s="337"/>
      <c r="C591" s="337"/>
      <c r="D591" s="337"/>
      <c r="E591" s="337"/>
      <c r="F591" s="337"/>
      <c r="G591" s="267">
        <f>956218.6-6378.9</f>
        <v>949839.7</v>
      </c>
      <c r="H591" s="267">
        <f>929379.9-12697.8</f>
        <v>916682.1</v>
      </c>
    </row>
    <row r="592" spans="1:8" ht="25.5" customHeight="1">
      <c r="A592" s="273"/>
      <c r="B592" s="274"/>
      <c r="C592" s="274"/>
      <c r="D592" s="274"/>
      <c r="E592" s="259"/>
      <c r="F592" s="259"/>
      <c r="G592" s="260"/>
      <c r="H592" s="260"/>
    </row>
    <row r="593" spans="1:8" ht="11.25" customHeight="1">
      <c r="A593" s="276"/>
      <c r="B593" s="259"/>
      <c r="C593" s="259"/>
      <c r="D593" s="259"/>
      <c r="E593" s="259"/>
      <c r="F593" s="259"/>
      <c r="G593" s="260"/>
      <c r="H593" s="260"/>
    </row>
    <row r="594" spans="1:8">
      <c r="A594" s="257" t="s">
        <v>2</v>
      </c>
      <c r="G594" s="324" t="s">
        <v>0</v>
      </c>
      <c r="H594" s="324"/>
    </row>
  </sheetData>
  <autoFilter ref="A19:I591"/>
  <mergeCells count="6">
    <mergeCell ref="G594:H594"/>
    <mergeCell ref="A14:H14"/>
    <mergeCell ref="A16:A17"/>
    <mergeCell ref="B16:F16"/>
    <mergeCell ref="G16:H16"/>
    <mergeCell ref="A591:F591"/>
  </mergeCells>
  <pageMargins left="0.78740157480314965" right="0.39370078740157483" top="0.78740157480314965" bottom="0.39370078740157483" header="0.51181102362204722" footer="0.11811023622047245"/>
  <pageSetup paperSize="9" scale="75" fitToHeight="0" orientation="portrait" r:id="rId1"/>
  <headerFooter differentFirst="1" alignWithMargins="0">
    <oddHeader>&amp;C&amp;P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18</vt:i4>
      </vt:variant>
    </vt:vector>
  </HeadingPairs>
  <TitlesOfParts>
    <vt:vector size="31" baseType="lpstr">
      <vt:lpstr>прил1</vt:lpstr>
      <vt:lpstr>прил2</vt:lpstr>
      <vt:lpstr>прил 3</vt:lpstr>
      <vt:lpstr>прил 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 12</vt:lpstr>
      <vt:lpstr>прил 13</vt:lpstr>
      <vt:lpstr>'прил 3'!Заголовки_для_печати</vt:lpstr>
      <vt:lpstr>'прил 4'!Заголовки_для_печати</vt:lpstr>
      <vt:lpstr>прил1!Заголовки_для_печати</vt:lpstr>
      <vt:lpstr>прил2!Заголовки_для_печати</vt:lpstr>
      <vt:lpstr>прил5!Заголовки_для_печати</vt:lpstr>
      <vt:lpstr>прил6!Заголовки_для_печати</vt:lpstr>
      <vt:lpstr>прил7!Заголовки_для_печати</vt:lpstr>
      <vt:lpstr>прил8!Заголовки_для_печати</vt:lpstr>
      <vt:lpstr>прил9!Заголовки_для_печати</vt:lpstr>
      <vt:lpstr>'прил 12'!Область_печати</vt:lpstr>
      <vt:lpstr>'прил 13'!Область_печати</vt:lpstr>
      <vt:lpstr>'прил 3'!Область_печати</vt:lpstr>
      <vt:lpstr>прил1!Область_печати</vt:lpstr>
      <vt:lpstr>прил10!Область_печати</vt:lpstr>
      <vt:lpstr>прил11!Область_печати</vt:lpstr>
      <vt:lpstr>прил2!Область_печати</vt:lpstr>
      <vt:lpstr>прил6!Область_печати</vt:lpstr>
      <vt:lpstr>прил7!Область_печати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Сергей</cp:lastModifiedBy>
  <cp:lastPrinted>2019-06-03T03:32:53Z</cp:lastPrinted>
  <dcterms:created xsi:type="dcterms:W3CDTF">2017-12-07T02:26:29Z</dcterms:created>
  <dcterms:modified xsi:type="dcterms:W3CDTF">2019-11-13T06:45:24Z</dcterms:modified>
</cp:coreProperties>
</file>